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320" windowHeight="12435" tabRatio="679"/>
  </bookViews>
  <sheets>
    <sheet name="свод2013 " sheetId="20" r:id="rId1"/>
  </sheets>
  <definedNames>
    <definedName name="_xlnm._FilterDatabase" localSheetId="0" hidden="1">'свод2013 '!$A$1:$M$37</definedName>
  </definedNames>
  <calcPr calcId="145621" refMode="R1C1"/>
</workbook>
</file>

<file path=xl/calcChain.xml><?xml version="1.0" encoding="utf-8"?>
<calcChain xmlns="http://schemas.openxmlformats.org/spreadsheetml/2006/main">
  <c r="D10" i="20" l="1"/>
  <c r="E33" i="20" l="1"/>
  <c r="C33" i="20"/>
  <c r="A33" i="20"/>
  <c r="D32" i="20"/>
  <c r="D31" i="20"/>
  <c r="D30" i="20"/>
  <c r="D29" i="20"/>
  <c r="G28" i="20"/>
  <c r="D28" i="20"/>
  <c r="D27" i="20"/>
  <c r="D26" i="20"/>
  <c r="D25" i="20"/>
  <c r="D24" i="20"/>
  <c r="D23" i="20"/>
  <c r="D22" i="20"/>
  <c r="D21" i="20"/>
  <c r="D20" i="20"/>
  <c r="D19" i="20"/>
  <c r="D18" i="20"/>
  <c r="D17" i="20"/>
  <c r="D16" i="20"/>
  <c r="G14" i="20"/>
  <c r="D14" i="20"/>
  <c r="G13" i="20"/>
  <c r="D13" i="20"/>
  <c r="D12" i="20"/>
  <c r="D11" i="20"/>
  <c r="G9" i="20"/>
  <c r="D9" i="20"/>
  <c r="G8" i="20"/>
  <c r="D8" i="20"/>
  <c r="D7" i="20"/>
  <c r="F6" i="20"/>
  <c r="F33" i="20" s="1"/>
  <c r="D6" i="20"/>
  <c r="G5" i="20"/>
  <c r="G33" i="20" s="1"/>
  <c r="D5" i="20"/>
  <c r="D4" i="20"/>
</calcChain>
</file>

<file path=xl/sharedStrings.xml><?xml version="1.0" encoding="utf-8"?>
<sst xmlns="http://schemas.openxmlformats.org/spreadsheetml/2006/main" count="126" uniqueCount="103">
  <si>
    <t>сумма  с  учетом коэффициента снижения, руб</t>
  </si>
  <si>
    <t>Вид работ</t>
  </si>
  <si>
    <t>Договор КР</t>
  </si>
  <si>
    <t>Договор ТН</t>
  </si>
  <si>
    <t>Адрес производства работ</t>
  </si>
  <si>
    <t>Представитель ТН</t>
  </si>
  <si>
    <t xml:space="preserve"> </t>
  </si>
  <si>
    <t>Подрядная организация</t>
  </si>
  <si>
    <t>бюджет</t>
  </si>
  <si>
    <t>Большой пр., В.О., д. 89,  литера А</t>
  </si>
  <si>
    <t>Косая линия, д.24/25 литера "А"</t>
  </si>
  <si>
    <t>Детская ул., д. 34/90, литера А</t>
  </si>
  <si>
    <t>ул. Опочинина, д. 11, литера А</t>
  </si>
  <si>
    <t>Ремонт крыши</t>
  </si>
  <si>
    <t>Средний пр., В.О.,д. 79, корп. 1, литера Б</t>
  </si>
  <si>
    <t>Гаванская ул., д. 33, литера А</t>
  </si>
  <si>
    <t>Система  водоотведения</t>
  </si>
  <si>
    <t>Система электроснабжения</t>
  </si>
  <si>
    <t>ул. Нахимова, д. 4, литера А</t>
  </si>
  <si>
    <t>Система  холодного водоснабжения</t>
  </si>
  <si>
    <t>Система  теплоснабжения</t>
  </si>
  <si>
    <t>Ремонт подвальных помещений</t>
  </si>
  <si>
    <t>Разработка ПСД и проведение госэкспертизы лифтов</t>
  </si>
  <si>
    <t>Карташихина ул., д. 13 литера "А"</t>
  </si>
  <si>
    <t>Разработка ПСД на ремонт системы электроснабжения с разделом учета</t>
  </si>
  <si>
    <t>ООО "ОРИОН"</t>
  </si>
  <si>
    <t>ООО "АРТ ХХХ"</t>
  </si>
  <si>
    <t>ООО "Строительная Компания ВЕЛС"</t>
  </si>
  <si>
    <t>№5СА-КР/13 от 02.04.2013</t>
  </si>
  <si>
    <t>ООО "Адмиралтейская архитектурно-проектная мастерская"</t>
  </si>
  <si>
    <t>№6СА-КР/13 от 02.04.2013</t>
  </si>
  <si>
    <t>№7СА-КР/13 от 02.04.2013</t>
  </si>
  <si>
    <t>№8СА-КР/13 от 02.04.2013</t>
  </si>
  <si>
    <t>№18СА-КР/13 от 09.04.2013</t>
  </si>
  <si>
    <t>№27СА-КР/13 от 15.04.2013</t>
  </si>
  <si>
    <t>№37СА-КР/13 от 17.04.2013</t>
  </si>
  <si>
    <t>№38СА-КР/13 от 17.04.2013</t>
  </si>
  <si>
    <t>№40СА-КР/13 от 17.04.2013</t>
  </si>
  <si>
    <t>РЕЕСТР  КАПИТАЛЬНОГО  РЕМОНТА  2013 года  по  ООО "Жилкомсервис  №1  Василеостровского  района"</t>
  </si>
  <si>
    <t>Карташихина ул., д. 19 литера "А"</t>
  </si>
  <si>
    <t>№75СА-КР/13 от 23.05.2013</t>
  </si>
  <si>
    <t>Ремонт лифтов с заменой крупных узлов (№№032003,032004,032005,032006)</t>
  </si>
  <si>
    <t>ООО "Спецмашиностроение. Монтажное управление №7"</t>
  </si>
  <si>
    <t>№54СА-КР/13 от 24.05.2013</t>
  </si>
  <si>
    <t>ООО "Электромонтаж"</t>
  </si>
  <si>
    <t>№75СА-ТН/13 от 27.05.2013</t>
  </si>
  <si>
    <t>В.Г.Конохов, т.8(981) 145-81-21</t>
  </si>
  <si>
    <t>№37СА-ТН/13 от 22.04.2013</t>
  </si>
  <si>
    <t>А.В.Шашкин</t>
  </si>
  <si>
    <t>№54СА-ТН/13 от 24.05.2013</t>
  </si>
  <si>
    <t>ООО "Ремстройсервис"</t>
  </si>
  <si>
    <t>№60СА-КР/13 от 24.05.2013</t>
  </si>
  <si>
    <t>№60СА-ТН/13 от 24.05.2013</t>
  </si>
  <si>
    <t>ООО "Аверс-проект"</t>
  </si>
  <si>
    <t>Разработка ПСД на усиление надподвального перекрытия и участка фундамента</t>
  </si>
  <si>
    <t>№80СА-КО/13 от 17.06.2013</t>
  </si>
  <si>
    <t>Ремонт фасада</t>
  </si>
  <si>
    <t>Гаванская ул., д. 38, литера А</t>
  </si>
  <si>
    <t>ООО "Балтийская Строительная Компания"</t>
  </si>
  <si>
    <t>Миловский Кирилл  Александрович 8(904) 513-41-47</t>
  </si>
  <si>
    <t>Тимохин Владимир 8(921) 446-08-97</t>
  </si>
  <si>
    <t>Максименко Надежда Владимировна 8(921) 446-08-54</t>
  </si>
  <si>
    <t>№74СА-КР/13 от 17.05.2013</t>
  </si>
  <si>
    <t>ООО "СитиПроектСтрой"</t>
  </si>
  <si>
    <t>сумма  без  учета коэффициента снижения, руб</t>
  </si>
  <si>
    <t>%   снижения</t>
  </si>
  <si>
    <t>Ремонт крыши с устройством пенобетона</t>
  </si>
  <si>
    <t>№85СА-КО/13 от 06.06.2013</t>
  </si>
  <si>
    <t>ООО "Инженерный Центр "Ликон"</t>
  </si>
  <si>
    <t>Тех.освидетельствование лифтов после замены (№011450, 015197, 09194, 09193, 09195, 07749)</t>
  </si>
  <si>
    <t>№86СА-КО/13 от 06.06.2013</t>
  </si>
  <si>
    <t>№87СА-КО/13 от 06.06.2013</t>
  </si>
  <si>
    <t>ОАО "МОС ОТИС"</t>
  </si>
  <si>
    <t>№95СА-КР/13 от 24.07.2013</t>
  </si>
  <si>
    <t>Тех.освидетельствование лифтов после замены (№35524,016823)</t>
  </si>
  <si>
    <t>№93СА-КР/13 от 24.07.2013</t>
  </si>
  <si>
    <t>замена лифтового оборудования с заменой крупных узлов (№7268, 37267, 37266, 37269, 37270)</t>
  </si>
  <si>
    <t>ООО "МЛМ Нева трейд"</t>
  </si>
  <si>
    <t>№94СА-КР/13 от 24.07.2013</t>
  </si>
  <si>
    <t>замена лифтового оборудования с заменой крупных узлов (№011450, 015197, 09194, 09193, 09195, 07749)</t>
  </si>
  <si>
    <t>Тех.освидетельствование лифтов после замены (№7268, 37267, 37266, 37269, 37270)</t>
  </si>
  <si>
    <t>замена лифтового оборудования с заменой крупных узлов (№35524, 016823)</t>
  </si>
  <si>
    <t>ул.Шевченко, д.4, литера А</t>
  </si>
  <si>
    <t>№104СА-К0/13 от 16.08.2013</t>
  </si>
  <si>
    <t>ООО "Участок Строительно-Монтажных Работ-288 СПб" (ООО "УСМР-288-СПб")</t>
  </si>
  <si>
    <t>замена лифтового оборудования с заменой крупных узлов (№23931,020374)</t>
  </si>
  <si>
    <t>№98СА-КР/13 от 14.08.2013</t>
  </si>
  <si>
    <t>№107СА-КР/13 от 23.08.2013</t>
  </si>
  <si>
    <t>Тех.освидетельствование лифтов после замены (№23931, 020374)</t>
  </si>
  <si>
    <t>№ 117 СА-КО/13 от 16.08.2013г</t>
  </si>
  <si>
    <t>Разработка ПСД на замену лифтового оборудования  5 лифтов (рег№ 0187972,017973,017974,017975,018038)</t>
  </si>
  <si>
    <t>ООО "Невская Лифтовая Компания"</t>
  </si>
  <si>
    <t>Среднегаванский пр. д.3, литера А</t>
  </si>
  <si>
    <t>№81СА-КО/13 от 06.06.2013</t>
  </si>
  <si>
    <t>Разработка ПСД на устройство системы горячего водоснабжения</t>
  </si>
  <si>
    <t>ООО "ЭНЕРГОПРОЕКТ"</t>
  </si>
  <si>
    <t>ул.Одоевского, д.12 литера А</t>
  </si>
  <si>
    <t>№126СА-КО/13 от 22.10.2013</t>
  </si>
  <si>
    <t>Ремонт системы электроснабжения</t>
  </si>
  <si>
    <t>ЗАО "Стикс"</t>
  </si>
  <si>
    <t>ДОГОВОР РАСТОРГНУТ</t>
  </si>
  <si>
    <t>№ п/п</t>
  </si>
  <si>
    <t>% выполнения  на  24.12.13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</si>
</sst>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#,##0.00_ ;[Red]\-#,##0.00\ "/>
    <numFmt numFmtId="166" formatCode="dd/mm/yy;@"/>
  </numFmts>
  <fonts count="16" x14ac:knownFonts="1">
    <font>
      <sz val="10"/>
      <name val="Arial"/>
    </font>
    <font>
      <sz val="10"/>
      <name val="Arial"/>
      <family val="2"/>
      <charset val="204"/>
    </font>
    <font>
      <b/>
      <sz val="12"/>
      <name val="Cambria"/>
      <family val="1"/>
      <charset val="204"/>
    </font>
    <font>
      <b/>
      <sz val="11"/>
      <name val="Cambria"/>
      <family val="1"/>
      <charset val="204"/>
    </font>
    <font>
      <sz val="11"/>
      <name val="Cambria"/>
      <family val="1"/>
      <charset val="204"/>
    </font>
    <font>
      <sz val="10"/>
      <name val="Cambria"/>
      <family val="1"/>
      <charset val="204"/>
    </font>
    <font>
      <sz val="8"/>
      <name val="Cambria"/>
      <family val="1"/>
      <charset val="204"/>
    </font>
    <font>
      <b/>
      <sz val="10"/>
      <name val="Cambria"/>
      <family val="1"/>
      <charset val="204"/>
    </font>
    <font>
      <sz val="9"/>
      <name val="Cambria"/>
      <family val="1"/>
      <charset val="204"/>
    </font>
    <font>
      <b/>
      <sz val="8"/>
      <name val="Cambria"/>
      <family val="1"/>
      <charset val="204"/>
    </font>
    <font>
      <sz val="7"/>
      <name val="Cambria"/>
      <family val="1"/>
      <charset val="204"/>
    </font>
    <font>
      <b/>
      <sz val="7"/>
      <name val="Cambria"/>
      <family val="1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4" fillId="0" borderId="0"/>
    <xf numFmtId="0" fontId="12" fillId="0" borderId="0"/>
    <xf numFmtId="164" fontId="1" fillId="0" borderId="0" applyFont="0" applyFill="0" applyBorder="0" applyAlignment="0" applyProtection="0"/>
  </cellStyleXfs>
  <cellXfs count="151">
    <xf numFmtId="0" fontId="0" fillId="0" borderId="0" xfId="0"/>
    <xf numFmtId="0" fontId="5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3" fillId="2" borderId="0" xfId="0" applyFont="1" applyFill="1" applyAlignment="1">
      <alignment horizontal="center"/>
    </xf>
    <xf numFmtId="0" fontId="6" fillId="2" borderId="0" xfId="0" applyFont="1" applyFill="1"/>
    <xf numFmtId="0" fontId="6" fillId="2" borderId="30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9" fontId="6" fillId="2" borderId="25" xfId="0" applyNumberFormat="1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165" fontId="5" fillId="2" borderId="14" xfId="0" applyNumberFormat="1" applyFont="1" applyFill="1" applyBorder="1" applyAlignment="1">
      <alignment horizontal="center" vertical="center" wrapText="1"/>
    </xf>
    <xf numFmtId="10" fontId="6" fillId="2" borderId="14" xfId="0" applyNumberFormat="1" applyFont="1" applyFill="1" applyBorder="1" applyAlignment="1">
      <alignment horizontal="center" vertical="center" wrapText="1"/>
    </xf>
    <xf numFmtId="165" fontId="5" fillId="2" borderId="14" xfId="1" applyNumberFormat="1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9" fontId="5" fillId="2" borderId="14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65" fontId="5" fillId="2" borderId="16" xfId="0" applyNumberFormat="1" applyFont="1" applyFill="1" applyBorder="1" applyAlignment="1">
      <alignment horizontal="center" vertical="center" wrapText="1"/>
    </xf>
    <xf numFmtId="10" fontId="6" fillId="2" borderId="13" xfId="0" applyNumberFormat="1" applyFont="1" applyFill="1" applyBorder="1" applyAlignment="1">
      <alignment horizontal="center" vertical="center" wrapText="1"/>
    </xf>
    <xf numFmtId="165" fontId="5" fillId="2" borderId="16" xfId="1" applyNumberFormat="1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9" fontId="5" fillId="2" borderId="1" xfId="0" applyNumberFormat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165" fontId="5" fillId="2" borderId="33" xfId="0" applyNumberFormat="1" applyFont="1" applyFill="1" applyBorder="1" applyAlignment="1">
      <alignment horizontal="center" vertical="center" wrapText="1"/>
    </xf>
    <xf numFmtId="9" fontId="5" fillId="2" borderId="33" xfId="0" applyNumberFormat="1" applyFont="1" applyFill="1" applyBorder="1" applyAlignment="1">
      <alignment horizontal="center" vertical="center" wrapText="1"/>
    </xf>
    <xf numFmtId="0" fontId="10" fillId="2" borderId="14" xfId="0" applyFont="1" applyFill="1" applyBorder="1" applyAlignment="1"/>
    <xf numFmtId="0" fontId="6" fillId="2" borderId="19" xfId="0" applyFont="1" applyFill="1" applyBorder="1" applyAlignment="1">
      <alignment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165" fontId="5" fillId="2" borderId="1" xfId="1" applyNumberFormat="1" applyFont="1" applyFill="1" applyBorder="1" applyAlignment="1">
      <alignment horizontal="center" vertical="center" wrapText="1"/>
    </xf>
    <xf numFmtId="0" fontId="10" fillId="2" borderId="15" xfId="0" applyFont="1" applyFill="1" applyBorder="1" applyAlignment="1"/>
    <xf numFmtId="0" fontId="6" fillId="2" borderId="20" xfId="0" applyFont="1" applyFill="1" applyBorder="1" applyAlignment="1">
      <alignment vertical="center" wrapText="1"/>
    </xf>
    <xf numFmtId="0" fontId="6" fillId="2" borderId="16" xfId="0" applyFont="1" applyFill="1" applyBorder="1" applyAlignment="1">
      <alignment horizontal="center" vertical="center" wrapText="1"/>
    </xf>
    <xf numFmtId="10" fontId="6" fillId="2" borderId="16" xfId="0" applyNumberFormat="1" applyFont="1" applyFill="1" applyBorder="1" applyAlignment="1">
      <alignment horizontal="center" vertical="center" wrapText="1"/>
    </xf>
    <xf numFmtId="9" fontId="5" fillId="2" borderId="16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165" fontId="5" fillId="2" borderId="2" xfId="0" applyNumberFormat="1" applyFont="1" applyFill="1" applyBorder="1" applyAlignment="1">
      <alignment horizontal="center" vertical="center" wrapText="1"/>
    </xf>
    <xf numFmtId="10" fontId="6" fillId="2" borderId="2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/>
    <xf numFmtId="0" fontId="6" fillId="2" borderId="6" xfId="0" applyFont="1" applyFill="1" applyBorder="1" applyAlignment="1">
      <alignment vertical="center" wrapText="1"/>
    </xf>
    <xf numFmtId="0" fontId="13" fillId="2" borderId="21" xfId="2" applyFont="1" applyFill="1" applyBorder="1" applyAlignment="1">
      <alignment horizontal="center" vertical="center" wrapText="1"/>
    </xf>
    <xf numFmtId="9" fontId="5" fillId="2" borderId="2" xfId="0" applyNumberFormat="1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6" fillId="2" borderId="28" xfId="0" applyFont="1" applyFill="1" applyBorder="1" applyAlignment="1">
      <alignment vertical="center" wrapText="1"/>
    </xf>
    <xf numFmtId="0" fontId="6" fillId="2" borderId="15" xfId="0" applyFont="1" applyFill="1" applyBorder="1" applyAlignment="1">
      <alignment horizontal="center" vertical="center" wrapText="1"/>
    </xf>
    <xf numFmtId="165" fontId="5" fillId="2" borderId="15" xfId="0" applyNumberFormat="1" applyFont="1" applyFill="1" applyBorder="1" applyAlignment="1">
      <alignment horizontal="center" vertical="center" wrapText="1"/>
    </xf>
    <xf numFmtId="10" fontId="6" fillId="2" borderId="15" xfId="0" applyNumberFormat="1" applyFont="1" applyFill="1" applyBorder="1" applyAlignment="1">
      <alignment horizontal="center" vertical="center" wrapText="1"/>
    </xf>
    <xf numFmtId="165" fontId="5" fillId="2" borderId="10" xfId="0" applyNumberFormat="1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9" fontId="5" fillId="2" borderId="15" xfId="0" applyNumberFormat="1" applyFont="1" applyFill="1" applyBorder="1" applyAlignment="1">
      <alignment horizontal="center" vertical="center" wrapText="1"/>
    </xf>
    <xf numFmtId="166" fontId="6" fillId="2" borderId="20" xfId="0" applyNumberFormat="1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vertical="center" wrapText="1"/>
    </xf>
    <xf numFmtId="165" fontId="5" fillId="2" borderId="10" xfId="1" applyNumberFormat="1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vertical="center" wrapText="1"/>
    </xf>
    <xf numFmtId="0" fontId="6" fillId="2" borderId="11" xfId="0" applyFont="1" applyFill="1" applyBorder="1" applyAlignment="1">
      <alignment vertical="center" wrapText="1"/>
    </xf>
    <xf numFmtId="9" fontId="5" fillId="2" borderId="10" xfId="0" applyNumberFormat="1" applyFont="1" applyFill="1" applyBorder="1" applyAlignment="1">
      <alignment horizontal="center" vertical="center" wrapText="1"/>
    </xf>
    <xf numFmtId="165" fontId="5" fillId="2" borderId="25" xfId="0" applyNumberFormat="1" applyFont="1" applyFill="1" applyBorder="1" applyAlignment="1">
      <alignment horizontal="center" vertical="center" wrapText="1"/>
    </xf>
    <xf numFmtId="10" fontId="6" fillId="2" borderId="25" xfId="0" applyNumberFormat="1" applyFont="1" applyFill="1" applyBorder="1" applyAlignment="1">
      <alignment horizontal="center" vertical="center" wrapText="1"/>
    </xf>
    <xf numFmtId="165" fontId="5" fillId="2" borderId="25" xfId="2" applyNumberFormat="1" applyFont="1" applyFill="1" applyBorder="1" applyAlignment="1">
      <alignment horizontal="center" vertical="center" wrapText="1"/>
    </xf>
    <xf numFmtId="10" fontId="6" fillId="2" borderId="1" xfId="0" applyNumberFormat="1" applyFont="1" applyFill="1" applyBorder="1" applyAlignment="1">
      <alignment horizontal="center" vertical="center" wrapText="1"/>
    </xf>
    <xf numFmtId="165" fontId="5" fillId="2" borderId="1" xfId="2" applyNumberFormat="1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1" fontId="15" fillId="2" borderId="0" xfId="1" applyNumberFormat="1" applyFont="1" applyFill="1" applyBorder="1" applyAlignment="1">
      <alignment horizontal="left" vertical="center" wrapText="1"/>
    </xf>
    <xf numFmtId="10" fontId="6" fillId="2" borderId="10" xfId="0" applyNumberFormat="1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3" fillId="2" borderId="22" xfId="2" applyFont="1" applyFill="1" applyBorder="1" applyAlignment="1">
      <alignment horizontal="center" vertical="center" wrapText="1"/>
    </xf>
    <xf numFmtId="14" fontId="8" fillId="2" borderId="0" xfId="0" applyNumberFormat="1" applyFont="1" applyFill="1" applyAlignment="1">
      <alignment vertical="center" wrapText="1"/>
    </xf>
    <xf numFmtId="0" fontId="10" fillId="2" borderId="10" xfId="0" applyFont="1" applyFill="1" applyBorder="1" applyAlignment="1">
      <alignment vertical="center" wrapText="1"/>
    </xf>
    <xf numFmtId="165" fontId="5" fillId="2" borderId="1" xfId="3" applyNumberFormat="1" applyFont="1" applyFill="1" applyBorder="1" applyAlignment="1">
      <alignment horizontal="center" vertical="center" wrapText="1"/>
    </xf>
    <xf numFmtId="165" fontId="5" fillId="2" borderId="33" xfId="1" applyNumberFormat="1" applyFont="1" applyFill="1" applyBorder="1" applyAlignment="1">
      <alignment horizontal="center" vertical="center" wrapText="1"/>
    </xf>
    <xf numFmtId="165" fontId="5" fillId="2" borderId="33" xfId="3" applyNumberFormat="1" applyFont="1" applyFill="1" applyBorder="1" applyAlignment="1">
      <alignment horizontal="center" vertical="center" wrapText="1"/>
    </xf>
    <xf numFmtId="0" fontId="10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165" fontId="5" fillId="2" borderId="2" xfId="1" applyNumberFormat="1" applyFont="1" applyFill="1" applyBorder="1" applyAlignment="1">
      <alignment horizontal="center" vertical="center" wrapText="1"/>
    </xf>
    <xf numFmtId="165" fontId="5" fillId="2" borderId="2" xfId="3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wrapText="1"/>
    </xf>
    <xf numFmtId="0" fontId="6" fillId="2" borderId="7" xfId="0" applyFont="1" applyFill="1" applyBorder="1" applyAlignment="1">
      <alignment horizontal="left" vertical="center" wrapText="1"/>
    </xf>
    <xf numFmtId="9" fontId="5" fillId="2" borderId="2" xfId="0" applyNumberFormat="1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left" vertical="center" wrapText="1"/>
    </xf>
    <xf numFmtId="10" fontId="6" fillId="2" borderId="4" xfId="0" applyNumberFormat="1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wrapText="1"/>
    </xf>
    <xf numFmtId="10" fontId="6" fillId="2" borderId="12" xfId="0" applyNumberFormat="1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165" fontId="7" fillId="2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4" fontId="5" fillId="2" borderId="0" xfId="0" applyNumberFormat="1" applyFont="1" applyFill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166" fontId="6" fillId="2" borderId="28" xfId="0" applyNumberFormat="1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9" fontId="5" fillId="2" borderId="7" xfId="0" applyNumberFormat="1" applyFont="1" applyFill="1" applyBorder="1" applyAlignment="1">
      <alignment horizontal="center" vertical="center" wrapText="1"/>
    </xf>
    <xf numFmtId="0" fontId="5" fillId="2" borderId="38" xfId="0" applyFont="1" applyFill="1" applyBorder="1" applyAlignment="1">
      <alignment horizontal="center" vertical="center" wrapText="1"/>
    </xf>
    <xf numFmtId="0" fontId="6" fillId="2" borderId="39" xfId="0" applyFont="1" applyFill="1" applyBorder="1" applyAlignment="1">
      <alignment horizontal="center" vertical="center" wrapText="1"/>
    </xf>
    <xf numFmtId="9" fontId="5" fillId="2" borderId="40" xfId="0" applyNumberFormat="1" applyFont="1" applyFill="1" applyBorder="1" applyAlignment="1">
      <alignment horizontal="center" vertical="center" wrapText="1"/>
    </xf>
    <xf numFmtId="0" fontId="6" fillId="2" borderId="41" xfId="0" applyFont="1" applyFill="1" applyBorder="1" applyAlignment="1">
      <alignment horizontal="center" vertical="center" wrapText="1"/>
    </xf>
    <xf numFmtId="9" fontId="5" fillId="2" borderId="42" xfId="0" applyNumberFormat="1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43" xfId="0" applyFont="1" applyFill="1" applyBorder="1" applyAlignment="1">
      <alignment horizontal="center" vertical="center" wrapText="1"/>
    </xf>
    <xf numFmtId="9" fontId="5" fillId="2" borderId="44" xfId="0" applyNumberFormat="1" applyFont="1" applyFill="1" applyBorder="1" applyAlignment="1">
      <alignment horizontal="center" vertical="center" wrapText="1"/>
    </xf>
    <xf numFmtId="9" fontId="5" fillId="2" borderId="46" xfId="0" applyNumberFormat="1" applyFont="1" applyFill="1" applyBorder="1" applyAlignment="1">
      <alignment horizontal="center" vertical="center" wrapText="1"/>
    </xf>
    <xf numFmtId="9" fontId="5" fillId="2" borderId="47" xfId="0" applyNumberFormat="1" applyFont="1" applyFill="1" applyBorder="1" applyAlignment="1">
      <alignment horizontal="center" vertical="center" wrapText="1"/>
    </xf>
    <xf numFmtId="9" fontId="5" fillId="2" borderId="48" xfId="0" applyNumberFormat="1" applyFont="1" applyFill="1" applyBorder="1" applyAlignment="1">
      <alignment horizontal="center" vertical="center" wrapText="1"/>
    </xf>
    <xf numFmtId="9" fontId="5" fillId="2" borderId="49" xfId="0" applyNumberFormat="1" applyFont="1" applyFill="1" applyBorder="1" applyAlignment="1">
      <alignment horizontal="center" vertical="center" wrapText="1"/>
    </xf>
    <xf numFmtId="4" fontId="6" fillId="2" borderId="21" xfId="0" applyNumberFormat="1" applyFont="1" applyFill="1" applyBorder="1" applyAlignment="1">
      <alignment horizontal="center" wrapText="1"/>
    </xf>
    <xf numFmtId="0" fontId="3" fillId="2" borderId="35" xfId="0" applyFont="1" applyFill="1" applyBorder="1" applyAlignment="1">
      <alignment horizontal="center"/>
    </xf>
    <xf numFmtId="0" fontId="5" fillId="2" borderId="37" xfId="0" applyFont="1" applyFill="1" applyBorder="1" applyAlignment="1">
      <alignment horizontal="center" vertical="center" wrapText="1"/>
    </xf>
    <xf numFmtId="0" fontId="5" fillId="2" borderId="38" xfId="0" applyFont="1" applyFill="1" applyBorder="1" applyAlignment="1">
      <alignment horizontal="center" vertical="center" wrapText="1"/>
    </xf>
    <xf numFmtId="0" fontId="13" fillId="2" borderId="31" xfId="2" applyFont="1" applyFill="1" applyBorder="1" applyAlignment="1">
      <alignment horizontal="center" vertical="center" wrapText="1"/>
    </xf>
    <xf numFmtId="0" fontId="13" fillId="2" borderId="23" xfId="2" applyFont="1" applyFill="1" applyBorder="1" applyAlignment="1">
      <alignment horizontal="center" vertical="center" wrapText="1"/>
    </xf>
    <xf numFmtId="0" fontId="13" fillId="2" borderId="45" xfId="2" applyFont="1" applyFill="1" applyBorder="1" applyAlignment="1">
      <alignment horizontal="center" vertical="center" wrapText="1"/>
    </xf>
    <xf numFmtId="0" fontId="13" fillId="2" borderId="32" xfId="2" applyFont="1" applyFill="1" applyBorder="1" applyAlignment="1">
      <alignment horizontal="center" vertical="center" wrapText="1"/>
    </xf>
    <xf numFmtId="0" fontId="13" fillId="2" borderId="22" xfId="2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10" fillId="2" borderId="25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vertical="center" wrapText="1"/>
    </xf>
    <xf numFmtId="0" fontId="6" fillId="2" borderId="18" xfId="0" applyFont="1" applyFill="1" applyBorder="1" applyAlignment="1">
      <alignment vertical="center" wrapText="1"/>
    </xf>
    <xf numFmtId="0" fontId="6" fillId="2" borderId="29" xfId="0" applyFont="1" applyFill="1" applyBorder="1" applyAlignment="1">
      <alignment vertical="center" wrapText="1"/>
    </xf>
  </cellXfs>
  <cellStyles count="4">
    <cellStyle name="Обычный" xfId="0" builtinId="0"/>
    <cellStyle name="Обычный 2" xfId="1"/>
    <cellStyle name="Обычный_Лист5" xfId="2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AD56"/>
  <sheetViews>
    <sheetView tabSelected="1" zoomScaleNormal="100" workbookViewId="0">
      <selection activeCell="N6" sqref="N6"/>
    </sheetView>
  </sheetViews>
  <sheetFormatPr defaultRowHeight="12.75" outlineLevelRow="1" outlineLevelCol="1" x14ac:dyDescent="0.2"/>
  <cols>
    <col min="1" max="1" width="4.28515625" style="6" customWidth="1"/>
    <col min="2" max="2" width="9.28515625" style="1" customWidth="1"/>
    <col min="3" max="3" width="14.42578125" style="1" customWidth="1" outlineLevel="1"/>
    <col min="4" max="4" width="8.85546875" style="1" customWidth="1" outlineLevel="1"/>
    <col min="5" max="5" width="14.140625" style="1" customWidth="1"/>
    <col min="6" max="7" width="15.140625" style="1" customWidth="1" outlineLevel="1"/>
    <col min="8" max="8" width="19.28515625" style="1" customWidth="1"/>
    <col min="9" max="9" width="19.42578125" style="1" customWidth="1"/>
    <col min="10" max="10" width="8.28515625" style="1" hidden="1" customWidth="1" outlineLevel="1"/>
    <col min="11" max="11" width="25.5703125" style="1" hidden="1" customWidth="1" outlineLevel="1"/>
    <col min="12" max="12" width="15.5703125" style="110" customWidth="1" collapsed="1"/>
    <col min="13" max="13" width="12.42578125" style="1" customWidth="1"/>
    <col min="14" max="17" width="4.7109375" style="1" customWidth="1"/>
    <col min="18" max="18" width="13" style="1" customWidth="1"/>
    <col min="19" max="19" width="4.7109375" style="1" customWidth="1"/>
    <col min="20" max="16384" width="9.140625" style="1"/>
  </cols>
  <sheetData>
    <row r="1" spans="1:15" ht="14.25" x14ac:dyDescent="0.2">
      <c r="A1" s="131" t="s">
        <v>38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</row>
    <row r="2" spans="1:15" ht="16.5" thickBot="1" x14ac:dyDescent="0.3">
      <c r="A2" s="2" t="s">
        <v>6</v>
      </c>
      <c r="B2" s="3"/>
      <c r="C2" s="3"/>
      <c r="D2" s="3"/>
      <c r="E2" s="3"/>
      <c r="F2" s="3"/>
      <c r="G2" s="3"/>
      <c r="H2" s="4"/>
      <c r="I2" s="4"/>
      <c r="J2" s="3"/>
      <c r="K2" s="4"/>
      <c r="L2" s="5"/>
      <c r="N2" s="6"/>
      <c r="O2" s="6"/>
    </row>
    <row r="3" spans="1:15" s="12" customFormat="1" ht="33.75" customHeight="1" thickBot="1" x14ac:dyDescent="0.2">
      <c r="A3" s="7" t="s">
        <v>101</v>
      </c>
      <c r="B3" s="8" t="s">
        <v>2</v>
      </c>
      <c r="C3" s="8" t="s">
        <v>64</v>
      </c>
      <c r="D3" s="8" t="s">
        <v>65</v>
      </c>
      <c r="E3" s="8" t="s">
        <v>0</v>
      </c>
      <c r="F3" s="8" t="s">
        <v>8</v>
      </c>
      <c r="G3" s="9">
        <v>0.05</v>
      </c>
      <c r="H3" s="8" t="s">
        <v>1</v>
      </c>
      <c r="I3" s="8" t="s">
        <v>7</v>
      </c>
      <c r="J3" s="8" t="s">
        <v>3</v>
      </c>
      <c r="K3" s="10" t="s">
        <v>5</v>
      </c>
      <c r="L3" s="11" t="s">
        <v>4</v>
      </c>
      <c r="M3" s="130" t="s">
        <v>102</v>
      </c>
    </row>
    <row r="4" spans="1:15" s="20" customFormat="1" ht="31.5" customHeight="1" x14ac:dyDescent="0.2">
      <c r="A4" s="132">
        <v>1</v>
      </c>
      <c r="B4" s="119" t="s">
        <v>28</v>
      </c>
      <c r="C4" s="14">
        <v>628230.43000000005</v>
      </c>
      <c r="D4" s="15">
        <f>100%-E4/C4</f>
        <v>0.15200064409487457</v>
      </c>
      <c r="E4" s="16">
        <v>532739</v>
      </c>
      <c r="F4" s="14">
        <v>506102.04</v>
      </c>
      <c r="G4" s="14">
        <v>26636.959999999999</v>
      </c>
      <c r="H4" s="13" t="s">
        <v>22</v>
      </c>
      <c r="I4" s="13" t="s">
        <v>29</v>
      </c>
      <c r="J4" s="17"/>
      <c r="K4" s="18"/>
      <c r="L4" s="134" t="s">
        <v>9</v>
      </c>
      <c r="M4" s="120">
        <v>1</v>
      </c>
    </row>
    <row r="5" spans="1:15" s="20" customFormat="1" ht="53.25" customHeight="1" x14ac:dyDescent="0.2">
      <c r="A5" s="133"/>
      <c r="B5" s="121" t="s">
        <v>78</v>
      </c>
      <c r="C5" s="22">
        <v>12160930</v>
      </c>
      <c r="D5" s="23">
        <f>100%-E5/C5</f>
        <v>0.16999999999999993</v>
      </c>
      <c r="E5" s="24">
        <v>10093571.9</v>
      </c>
      <c r="F5" s="22">
        <v>9588893.1600000001</v>
      </c>
      <c r="G5" s="22">
        <f>E5-F5</f>
        <v>504678.74000000022</v>
      </c>
      <c r="H5" s="21" t="s">
        <v>79</v>
      </c>
      <c r="I5" s="21" t="s">
        <v>77</v>
      </c>
      <c r="J5" s="113"/>
      <c r="K5" s="25"/>
      <c r="L5" s="135"/>
      <c r="M5" s="122">
        <v>1</v>
      </c>
    </row>
    <row r="6" spans="1:15" s="20" customFormat="1" ht="46.5" customHeight="1" thickBot="1" x14ac:dyDescent="0.25">
      <c r="A6" s="133"/>
      <c r="B6" s="124" t="s">
        <v>70</v>
      </c>
      <c r="C6" s="51">
        <v>176844</v>
      </c>
      <c r="D6" s="52">
        <f>100%-E6/C6</f>
        <v>0</v>
      </c>
      <c r="E6" s="51">
        <v>176844</v>
      </c>
      <c r="F6" s="51">
        <f>E6-G6</f>
        <v>168001.8</v>
      </c>
      <c r="G6" s="51">
        <v>8842.2000000000007</v>
      </c>
      <c r="H6" s="50" t="s">
        <v>69</v>
      </c>
      <c r="I6" s="50" t="s">
        <v>68</v>
      </c>
      <c r="J6" s="55"/>
      <c r="K6" s="56"/>
      <c r="L6" s="136"/>
      <c r="M6" s="125">
        <v>1</v>
      </c>
    </row>
    <row r="7" spans="1:15" ht="33.75" customHeight="1" x14ac:dyDescent="0.2">
      <c r="A7" s="132">
        <v>2</v>
      </c>
      <c r="B7" s="119" t="s">
        <v>30</v>
      </c>
      <c r="C7" s="14">
        <v>609143.06000000006</v>
      </c>
      <c r="D7" s="15">
        <f t="shared" ref="D7:D31" si="0">100%-E7/C7</f>
        <v>0.15200051692290484</v>
      </c>
      <c r="E7" s="16">
        <v>516553</v>
      </c>
      <c r="F7" s="14">
        <v>490724.63</v>
      </c>
      <c r="G7" s="14">
        <v>25828.37</v>
      </c>
      <c r="H7" s="13" t="s">
        <v>22</v>
      </c>
      <c r="I7" s="13" t="s">
        <v>29</v>
      </c>
      <c r="J7" s="30"/>
      <c r="K7" s="31"/>
      <c r="L7" s="137" t="s">
        <v>15</v>
      </c>
      <c r="M7" s="126">
        <v>1</v>
      </c>
    </row>
    <row r="8" spans="1:15" ht="53.25" customHeight="1" thickBot="1" x14ac:dyDescent="0.25">
      <c r="A8" s="133"/>
      <c r="B8" s="121" t="s">
        <v>75</v>
      </c>
      <c r="C8" s="32">
        <v>10662940</v>
      </c>
      <c r="D8" s="23">
        <f t="shared" si="0"/>
        <v>0.17000000000000004</v>
      </c>
      <c r="E8" s="33">
        <v>8850240.1999999993</v>
      </c>
      <c r="F8" s="32">
        <v>8407728.1899999995</v>
      </c>
      <c r="G8" s="32">
        <f>E8-F8</f>
        <v>442512.00999999978</v>
      </c>
      <c r="H8" s="21" t="s">
        <v>76</v>
      </c>
      <c r="I8" s="21" t="s">
        <v>77</v>
      </c>
      <c r="J8" s="34"/>
      <c r="K8" s="35"/>
      <c r="L8" s="135"/>
      <c r="M8" s="127">
        <v>1</v>
      </c>
    </row>
    <row r="9" spans="1:15" s="20" customFormat="1" ht="44.25" customHeight="1" x14ac:dyDescent="0.2">
      <c r="A9" s="133"/>
      <c r="B9" s="123" t="s">
        <v>67</v>
      </c>
      <c r="C9" s="22">
        <v>157870</v>
      </c>
      <c r="D9" s="37">
        <f t="shared" si="0"/>
        <v>0</v>
      </c>
      <c r="E9" s="22">
        <v>157870</v>
      </c>
      <c r="F9" s="22">
        <v>149976.5</v>
      </c>
      <c r="G9" s="28">
        <f>E9-F9</f>
        <v>7893.5</v>
      </c>
      <c r="H9" s="112" t="s">
        <v>80</v>
      </c>
      <c r="I9" s="112" t="s">
        <v>68</v>
      </c>
      <c r="J9" s="38"/>
      <c r="K9" s="114"/>
      <c r="L9" s="135"/>
      <c r="M9" s="128">
        <v>1</v>
      </c>
    </row>
    <row r="10" spans="1:15" s="20" customFormat="1" ht="44.25" customHeight="1" thickBot="1" x14ac:dyDescent="0.25">
      <c r="A10" s="118"/>
      <c r="B10" s="124" t="s">
        <v>97</v>
      </c>
      <c r="C10" s="51">
        <v>2243644.96</v>
      </c>
      <c r="D10" s="75">
        <f t="shared" si="0"/>
        <v>0</v>
      </c>
      <c r="E10" s="51">
        <v>2243644.96</v>
      </c>
      <c r="F10" s="51">
        <v>2131462.71</v>
      </c>
      <c r="G10" s="51">
        <v>112182.25</v>
      </c>
      <c r="H10" s="50" t="s">
        <v>98</v>
      </c>
      <c r="I10" s="50" t="s">
        <v>99</v>
      </c>
      <c r="J10" s="55"/>
      <c r="K10" s="56"/>
      <c r="L10" s="138"/>
      <c r="M10" s="129">
        <v>1</v>
      </c>
    </row>
    <row r="11" spans="1:15" s="20" customFormat="1" ht="34.5" customHeight="1" thickBot="1" x14ac:dyDescent="0.2">
      <c r="A11" s="115">
        <v>3</v>
      </c>
      <c r="B11" s="116" t="s">
        <v>55</v>
      </c>
      <c r="C11" s="41">
        <v>6446997.8899999997</v>
      </c>
      <c r="D11" s="42">
        <f t="shared" si="0"/>
        <v>0</v>
      </c>
      <c r="E11" s="41">
        <v>6446997.8899999997</v>
      </c>
      <c r="F11" s="41">
        <v>6124647.9900000002</v>
      </c>
      <c r="G11" s="41">
        <v>322349.90000000002</v>
      </c>
      <c r="H11" s="40" t="s">
        <v>56</v>
      </c>
      <c r="I11" s="40" t="s">
        <v>58</v>
      </c>
      <c r="J11" s="43"/>
      <c r="K11" s="44" t="s">
        <v>61</v>
      </c>
      <c r="L11" s="45" t="s">
        <v>57</v>
      </c>
      <c r="M11" s="117">
        <v>1</v>
      </c>
    </row>
    <row r="12" spans="1:15" s="20" customFormat="1" ht="32.25" customHeight="1" x14ac:dyDescent="0.2">
      <c r="A12" s="139">
        <v>4</v>
      </c>
      <c r="B12" s="13" t="s">
        <v>31</v>
      </c>
      <c r="C12" s="14">
        <v>242763.38</v>
      </c>
      <c r="D12" s="15">
        <f t="shared" si="0"/>
        <v>0.15200142624476565</v>
      </c>
      <c r="E12" s="16">
        <v>205863</v>
      </c>
      <c r="F12" s="14">
        <v>195569.84</v>
      </c>
      <c r="G12" s="14">
        <v>10293.16</v>
      </c>
      <c r="H12" s="13" t="s">
        <v>22</v>
      </c>
      <c r="I12" s="13" t="s">
        <v>29</v>
      </c>
      <c r="J12" s="47"/>
      <c r="K12" s="31"/>
      <c r="L12" s="137" t="s">
        <v>11</v>
      </c>
      <c r="M12" s="19">
        <v>1</v>
      </c>
    </row>
    <row r="13" spans="1:15" s="20" customFormat="1" ht="41.25" customHeight="1" x14ac:dyDescent="0.2">
      <c r="A13" s="140"/>
      <c r="B13" s="36" t="s">
        <v>73</v>
      </c>
      <c r="C13" s="22">
        <v>5807040</v>
      </c>
      <c r="D13" s="23">
        <f t="shared" si="0"/>
        <v>0.15500000000000003</v>
      </c>
      <c r="E13" s="24">
        <v>4906948.8</v>
      </c>
      <c r="F13" s="32">
        <v>4661601.01</v>
      </c>
      <c r="G13" s="32">
        <f>E13-F13</f>
        <v>245347.79000000004</v>
      </c>
      <c r="H13" s="21" t="s">
        <v>81</v>
      </c>
      <c r="I13" s="36" t="s">
        <v>72</v>
      </c>
      <c r="J13" s="48"/>
      <c r="K13" s="49"/>
      <c r="L13" s="135"/>
      <c r="M13" s="38">
        <v>1</v>
      </c>
    </row>
    <row r="14" spans="1:15" s="20" customFormat="1" ht="53.25" customHeight="1" thickBot="1" x14ac:dyDescent="0.25">
      <c r="A14" s="140"/>
      <c r="B14" s="50" t="s">
        <v>71</v>
      </c>
      <c r="C14" s="51">
        <v>56849</v>
      </c>
      <c r="D14" s="52">
        <f t="shared" si="0"/>
        <v>0</v>
      </c>
      <c r="E14" s="51">
        <v>56849</v>
      </c>
      <c r="F14" s="53">
        <v>54006.55</v>
      </c>
      <c r="G14" s="22">
        <f>E14-F14</f>
        <v>2842.4499999999971</v>
      </c>
      <c r="H14" s="54" t="s">
        <v>74</v>
      </c>
      <c r="I14" s="50" t="s">
        <v>68</v>
      </c>
      <c r="J14" s="55"/>
      <c r="K14" s="56"/>
      <c r="L14" s="135"/>
      <c r="M14" s="29">
        <v>1</v>
      </c>
    </row>
    <row r="15" spans="1:15" ht="56.25" hidden="1" customHeight="1" outlineLevel="1" thickBot="1" x14ac:dyDescent="0.25">
      <c r="A15" s="141"/>
      <c r="B15" s="57"/>
      <c r="C15" s="53"/>
      <c r="D15" s="15">
        <v>0</v>
      </c>
      <c r="E15" s="58"/>
      <c r="F15" s="53"/>
      <c r="G15" s="53"/>
      <c r="H15" s="54" t="s">
        <v>54</v>
      </c>
      <c r="I15" s="54" t="s">
        <v>53</v>
      </c>
      <c r="J15" s="59"/>
      <c r="K15" s="60"/>
      <c r="L15" s="138"/>
      <c r="M15" s="61"/>
    </row>
    <row r="16" spans="1:15" s="20" customFormat="1" ht="37.5" customHeight="1" collapsed="1" x14ac:dyDescent="0.2">
      <c r="A16" s="139">
        <v>5</v>
      </c>
      <c r="B16" s="8" t="s">
        <v>32</v>
      </c>
      <c r="C16" s="62">
        <v>194942.41</v>
      </c>
      <c r="D16" s="63">
        <f t="shared" si="0"/>
        <v>0.15200083963258693</v>
      </c>
      <c r="E16" s="64">
        <v>165311</v>
      </c>
      <c r="F16" s="62">
        <v>157045.42000000001</v>
      </c>
      <c r="G16" s="62">
        <v>8265.58</v>
      </c>
      <c r="H16" s="8" t="s">
        <v>22</v>
      </c>
      <c r="I16" s="8" t="s">
        <v>29</v>
      </c>
      <c r="J16" s="17"/>
      <c r="K16" s="18"/>
      <c r="L16" s="137" t="s">
        <v>23</v>
      </c>
      <c r="M16" s="19">
        <v>1</v>
      </c>
    </row>
    <row r="17" spans="1:15" s="20" customFormat="1" ht="45.75" customHeight="1" x14ac:dyDescent="0.2">
      <c r="A17" s="140"/>
      <c r="B17" s="21" t="s">
        <v>86</v>
      </c>
      <c r="C17" s="32">
        <v>5643050</v>
      </c>
      <c r="D17" s="65">
        <f t="shared" si="0"/>
        <v>0.15010000088604558</v>
      </c>
      <c r="E17" s="66">
        <v>4796028.1900000004</v>
      </c>
      <c r="F17" s="32">
        <v>4556226.78</v>
      </c>
      <c r="G17" s="32">
        <v>239801.41</v>
      </c>
      <c r="H17" s="21" t="s">
        <v>85</v>
      </c>
      <c r="I17" s="21" t="s">
        <v>72</v>
      </c>
      <c r="J17" s="67"/>
      <c r="K17" s="68"/>
      <c r="L17" s="135"/>
      <c r="M17" s="26">
        <v>1</v>
      </c>
    </row>
    <row r="18" spans="1:15" s="20" customFormat="1" ht="45.75" customHeight="1" x14ac:dyDescent="0.2">
      <c r="A18" s="140"/>
      <c r="B18" s="21" t="s">
        <v>87</v>
      </c>
      <c r="C18" s="32">
        <v>52651</v>
      </c>
      <c r="D18" s="65">
        <f t="shared" si="0"/>
        <v>0.30100017093692422</v>
      </c>
      <c r="E18" s="66">
        <v>36803.040000000001</v>
      </c>
      <c r="F18" s="32">
        <v>34962.879999999997</v>
      </c>
      <c r="G18" s="32">
        <v>1840.16</v>
      </c>
      <c r="H18" s="21" t="s">
        <v>88</v>
      </c>
      <c r="I18" s="21" t="s">
        <v>68</v>
      </c>
      <c r="J18" s="67"/>
      <c r="K18" s="68"/>
      <c r="L18" s="135"/>
      <c r="M18" s="29">
        <v>1</v>
      </c>
    </row>
    <row r="19" spans="1:15" s="20" customFormat="1" ht="34.5" customHeight="1" x14ac:dyDescent="0.2">
      <c r="A19" s="140"/>
      <c r="B19" s="69" t="s">
        <v>35</v>
      </c>
      <c r="C19" s="32">
        <v>3033372</v>
      </c>
      <c r="D19" s="65">
        <f t="shared" si="0"/>
        <v>1.1116341813665054E-3</v>
      </c>
      <c r="E19" s="32">
        <v>3030000</v>
      </c>
      <c r="F19" s="32">
        <v>2878499.48</v>
      </c>
      <c r="G19" s="32">
        <v>151500.51999999999</v>
      </c>
      <c r="H19" s="21" t="s">
        <v>66</v>
      </c>
      <c r="I19" s="70" t="s">
        <v>27</v>
      </c>
      <c r="J19" s="71" t="s">
        <v>47</v>
      </c>
      <c r="K19" s="72" t="s">
        <v>48</v>
      </c>
      <c r="L19" s="135"/>
      <c r="M19" s="26">
        <v>1</v>
      </c>
    </row>
    <row r="20" spans="1:15" s="20" customFormat="1" ht="32.25" customHeight="1" x14ac:dyDescent="0.2">
      <c r="A20" s="140"/>
      <c r="B20" s="69" t="s">
        <v>34</v>
      </c>
      <c r="C20" s="32">
        <v>397582</v>
      </c>
      <c r="D20" s="65">
        <f t="shared" si="0"/>
        <v>0.14999924543867682</v>
      </c>
      <c r="E20" s="33">
        <v>337945</v>
      </c>
      <c r="F20" s="32">
        <v>321047.69</v>
      </c>
      <c r="G20" s="32">
        <v>16897.310000000001</v>
      </c>
      <c r="H20" s="21" t="s">
        <v>16</v>
      </c>
      <c r="I20" s="70" t="s">
        <v>26</v>
      </c>
      <c r="J20" s="73"/>
      <c r="K20" s="72" t="s">
        <v>59</v>
      </c>
      <c r="L20" s="135"/>
      <c r="M20" s="26">
        <v>1</v>
      </c>
      <c r="N20" s="74"/>
    </row>
    <row r="21" spans="1:15" s="20" customFormat="1" ht="34.5" customHeight="1" thickBot="1" x14ac:dyDescent="0.25">
      <c r="A21" s="141"/>
      <c r="B21" s="50" t="s">
        <v>43</v>
      </c>
      <c r="C21" s="51">
        <v>871169.8</v>
      </c>
      <c r="D21" s="75">
        <f t="shared" si="0"/>
        <v>0.15102658517317757</v>
      </c>
      <c r="E21" s="51">
        <v>739600</v>
      </c>
      <c r="F21" s="51">
        <v>702619.87</v>
      </c>
      <c r="G21" s="51">
        <v>36980.129999999997</v>
      </c>
      <c r="H21" s="50" t="s">
        <v>17</v>
      </c>
      <c r="I21" s="76" t="s">
        <v>44</v>
      </c>
      <c r="J21" s="77" t="s">
        <v>49</v>
      </c>
      <c r="K21" s="35" t="s">
        <v>60</v>
      </c>
      <c r="L21" s="138"/>
      <c r="M21" s="55">
        <v>1</v>
      </c>
    </row>
    <row r="22" spans="1:15" s="20" customFormat="1" ht="46.5" customHeight="1" thickBot="1" x14ac:dyDescent="0.25">
      <c r="A22" s="78">
        <v>6</v>
      </c>
      <c r="B22" s="40" t="s">
        <v>40</v>
      </c>
      <c r="C22" s="53">
        <v>1671680</v>
      </c>
      <c r="D22" s="15">
        <f t="shared" si="0"/>
        <v>0.15003096286370599</v>
      </c>
      <c r="E22" s="53">
        <v>1420876.24</v>
      </c>
      <c r="F22" s="53">
        <v>1349832.42</v>
      </c>
      <c r="G22" s="53">
        <v>71043.820000000007</v>
      </c>
      <c r="H22" s="54" t="s">
        <v>41</v>
      </c>
      <c r="I22" s="54" t="s">
        <v>42</v>
      </c>
      <c r="J22" s="79" t="s">
        <v>45</v>
      </c>
      <c r="K22" s="60" t="s">
        <v>46</v>
      </c>
      <c r="L22" s="80" t="s">
        <v>39</v>
      </c>
      <c r="M22" s="61">
        <v>1</v>
      </c>
      <c r="N22" s="81"/>
      <c r="O22" s="81"/>
    </row>
    <row r="23" spans="1:15" s="20" customFormat="1" ht="44.25" customHeight="1" thickBot="1" x14ac:dyDescent="0.25">
      <c r="A23" s="78">
        <v>7</v>
      </c>
      <c r="B23" s="54" t="s">
        <v>62</v>
      </c>
      <c r="C23" s="53">
        <v>773198</v>
      </c>
      <c r="D23" s="15">
        <f t="shared" si="0"/>
        <v>2.560792966355141E-4</v>
      </c>
      <c r="E23" s="58">
        <v>773000</v>
      </c>
      <c r="F23" s="53">
        <v>734350</v>
      </c>
      <c r="G23" s="53">
        <v>38650</v>
      </c>
      <c r="H23" s="54" t="s">
        <v>24</v>
      </c>
      <c r="I23" s="54" t="s">
        <v>63</v>
      </c>
      <c r="J23" s="82"/>
      <c r="K23" s="60"/>
      <c r="L23" s="80" t="s">
        <v>10</v>
      </c>
      <c r="M23" s="61">
        <v>1</v>
      </c>
    </row>
    <row r="24" spans="1:15" s="20" customFormat="1" ht="28.5" customHeight="1" x14ac:dyDescent="0.2">
      <c r="A24" s="139">
        <v>8</v>
      </c>
      <c r="B24" s="142" t="s">
        <v>51</v>
      </c>
      <c r="C24" s="14">
        <v>316714</v>
      </c>
      <c r="D24" s="63">
        <f t="shared" si="0"/>
        <v>0.28014438894396831</v>
      </c>
      <c r="E24" s="16">
        <v>227988.35</v>
      </c>
      <c r="F24" s="14">
        <v>216588.93</v>
      </c>
      <c r="G24" s="14">
        <v>11399.42</v>
      </c>
      <c r="H24" s="13" t="s">
        <v>19</v>
      </c>
      <c r="I24" s="142" t="s">
        <v>50</v>
      </c>
      <c r="J24" s="145" t="s">
        <v>52</v>
      </c>
      <c r="K24" s="148" t="s">
        <v>59</v>
      </c>
      <c r="L24" s="137" t="s">
        <v>18</v>
      </c>
      <c r="M24" s="19">
        <v>1</v>
      </c>
    </row>
    <row r="25" spans="1:15" s="20" customFormat="1" ht="26.25" customHeight="1" x14ac:dyDescent="0.2">
      <c r="A25" s="140"/>
      <c r="B25" s="143"/>
      <c r="C25" s="32">
        <v>2642733</v>
      </c>
      <c r="D25" s="65">
        <f t="shared" si="0"/>
        <v>0.28014437705208961</v>
      </c>
      <c r="E25" s="33">
        <v>1902386.21</v>
      </c>
      <c r="F25" s="83">
        <v>1807266.89</v>
      </c>
      <c r="G25" s="83">
        <v>95119.32</v>
      </c>
      <c r="H25" s="21" t="s">
        <v>20</v>
      </c>
      <c r="I25" s="143"/>
      <c r="J25" s="146"/>
      <c r="K25" s="149"/>
      <c r="L25" s="135"/>
      <c r="M25" s="26">
        <v>1</v>
      </c>
      <c r="N25" s="12"/>
    </row>
    <row r="26" spans="1:15" s="20" customFormat="1" ht="22.5" customHeight="1" x14ac:dyDescent="0.2">
      <c r="A26" s="140"/>
      <c r="B26" s="144"/>
      <c r="C26" s="32">
        <v>581263</v>
      </c>
      <c r="D26" s="65">
        <f t="shared" si="0"/>
        <v>0.64320109829801653</v>
      </c>
      <c r="E26" s="33">
        <v>207394</v>
      </c>
      <c r="F26" s="83">
        <v>197024.3</v>
      </c>
      <c r="G26" s="83">
        <v>10369.700000000001</v>
      </c>
      <c r="H26" s="21" t="s">
        <v>16</v>
      </c>
      <c r="I26" s="144"/>
      <c r="J26" s="147"/>
      <c r="K26" s="150"/>
      <c r="L26" s="135"/>
      <c r="M26" s="26">
        <v>1</v>
      </c>
    </row>
    <row r="27" spans="1:15" s="20" customFormat="1" ht="46.5" customHeight="1" thickBot="1" x14ac:dyDescent="0.25">
      <c r="A27" s="140"/>
      <c r="B27" s="36" t="s">
        <v>33</v>
      </c>
      <c r="C27" s="28">
        <v>1136659</v>
      </c>
      <c r="D27" s="37">
        <f t="shared" si="0"/>
        <v>1.000000000000012E-2</v>
      </c>
      <c r="E27" s="84">
        <v>1125292.4099999999</v>
      </c>
      <c r="F27" s="85">
        <v>1069027.78</v>
      </c>
      <c r="G27" s="85">
        <v>56264.63</v>
      </c>
      <c r="H27" s="27" t="s">
        <v>21</v>
      </c>
      <c r="I27" s="27" t="s">
        <v>25</v>
      </c>
      <c r="J27" s="86"/>
      <c r="K27" s="87"/>
      <c r="L27" s="135"/>
      <c r="M27" s="29">
        <v>1</v>
      </c>
    </row>
    <row r="28" spans="1:15" s="20" customFormat="1" ht="46.5" customHeight="1" thickBot="1" x14ac:dyDescent="0.25">
      <c r="A28" s="39">
        <v>9</v>
      </c>
      <c r="B28" s="40" t="s">
        <v>93</v>
      </c>
      <c r="C28" s="41">
        <v>1969392</v>
      </c>
      <c r="D28" s="42">
        <f t="shared" si="0"/>
        <v>0</v>
      </c>
      <c r="E28" s="88">
        <v>1969392</v>
      </c>
      <c r="F28" s="89">
        <v>1870922.4</v>
      </c>
      <c r="G28" s="89">
        <f>E28-F28</f>
        <v>98469.600000000093</v>
      </c>
      <c r="H28" s="40" t="s">
        <v>94</v>
      </c>
      <c r="I28" s="40" t="s">
        <v>95</v>
      </c>
      <c r="J28" s="90"/>
      <c r="K28" s="91"/>
      <c r="L28" s="45" t="s">
        <v>96</v>
      </c>
      <c r="M28" s="46" t="s">
        <v>100</v>
      </c>
    </row>
    <row r="29" spans="1:15" ht="35.25" customHeight="1" thickBot="1" x14ac:dyDescent="0.25">
      <c r="A29" s="39">
        <v>10</v>
      </c>
      <c r="B29" s="92" t="s">
        <v>36</v>
      </c>
      <c r="C29" s="41">
        <v>1034661</v>
      </c>
      <c r="D29" s="15">
        <f>100%-E29/C29</f>
        <v>6.3885659167595144E-4</v>
      </c>
      <c r="E29" s="88">
        <v>1034000</v>
      </c>
      <c r="F29" s="41">
        <v>982300</v>
      </c>
      <c r="G29" s="41">
        <v>51700</v>
      </c>
      <c r="H29" s="40" t="s">
        <v>13</v>
      </c>
      <c r="I29" s="40" t="s">
        <v>27</v>
      </c>
      <c r="J29" s="90" t="s">
        <v>47</v>
      </c>
      <c r="K29" s="93" t="s">
        <v>48</v>
      </c>
      <c r="L29" s="45" t="s">
        <v>12</v>
      </c>
      <c r="M29" s="94">
        <v>1</v>
      </c>
    </row>
    <row r="30" spans="1:15" ht="42.75" customHeight="1" thickBot="1" x14ac:dyDescent="0.25">
      <c r="A30" s="39">
        <v>11</v>
      </c>
      <c r="B30" s="40" t="s">
        <v>37</v>
      </c>
      <c r="C30" s="41">
        <v>2831031</v>
      </c>
      <c r="D30" s="42">
        <f t="shared" si="0"/>
        <v>3.6417827992696328E-4</v>
      </c>
      <c r="E30" s="88">
        <v>2830000</v>
      </c>
      <c r="F30" s="41">
        <v>2688500</v>
      </c>
      <c r="G30" s="41">
        <v>141500</v>
      </c>
      <c r="H30" s="40" t="s">
        <v>66</v>
      </c>
      <c r="I30" s="40" t="s">
        <v>27</v>
      </c>
      <c r="J30" s="90" t="s">
        <v>47</v>
      </c>
      <c r="K30" s="95" t="s">
        <v>48</v>
      </c>
      <c r="L30" s="45" t="s">
        <v>14</v>
      </c>
      <c r="M30" s="46">
        <v>1</v>
      </c>
    </row>
    <row r="31" spans="1:15" ht="52.5" customHeight="1" thickBot="1" x14ac:dyDescent="0.25">
      <c r="A31" s="39">
        <v>12</v>
      </c>
      <c r="B31" s="40" t="s">
        <v>89</v>
      </c>
      <c r="C31" s="41">
        <v>509868.17</v>
      </c>
      <c r="D31" s="96">
        <f t="shared" si="0"/>
        <v>0</v>
      </c>
      <c r="E31" s="88">
        <v>509868.17</v>
      </c>
      <c r="F31" s="41">
        <v>484374.76</v>
      </c>
      <c r="G31" s="41">
        <v>25493.41</v>
      </c>
      <c r="H31" s="40" t="s">
        <v>90</v>
      </c>
      <c r="I31" s="97" t="s">
        <v>91</v>
      </c>
      <c r="J31" s="90"/>
      <c r="K31" s="95"/>
      <c r="L31" s="45" t="s">
        <v>92</v>
      </c>
      <c r="M31" s="46">
        <v>1</v>
      </c>
    </row>
    <row r="32" spans="1:15" ht="45" customHeight="1" thickBot="1" x14ac:dyDescent="0.25">
      <c r="A32" s="78">
        <v>13</v>
      </c>
      <c r="B32" s="36" t="s">
        <v>83</v>
      </c>
      <c r="C32" s="53">
        <v>2078000</v>
      </c>
      <c r="D32" s="98">
        <f>100%-E32/C32</f>
        <v>0</v>
      </c>
      <c r="E32" s="58">
        <v>2078000</v>
      </c>
      <c r="F32" s="53">
        <v>1974100</v>
      </c>
      <c r="G32" s="53">
        <v>103900</v>
      </c>
      <c r="H32" s="54" t="s">
        <v>13</v>
      </c>
      <c r="I32" s="54" t="s">
        <v>84</v>
      </c>
      <c r="J32" s="79" t="s">
        <v>47</v>
      </c>
      <c r="K32" s="99" t="s">
        <v>48</v>
      </c>
      <c r="L32" s="80" t="s">
        <v>82</v>
      </c>
      <c r="M32" s="61">
        <v>1</v>
      </c>
    </row>
    <row r="33" spans="1:13" s="107" customFormat="1" ht="17.25" customHeight="1" thickBot="1" x14ac:dyDescent="0.25">
      <c r="A33" s="100">
        <f>A32</f>
        <v>13</v>
      </c>
      <c r="B33" s="101"/>
      <c r="C33" s="102">
        <f>SUM(C4:C32)</f>
        <v>64931219.099999994</v>
      </c>
      <c r="D33" s="102"/>
      <c r="E33" s="102">
        <f>SUM(E4:E32)</f>
        <v>57372006.359999999</v>
      </c>
      <c r="F33" s="102">
        <f>SUM(F4:F32)</f>
        <v>54503404.019999996</v>
      </c>
      <c r="G33" s="102">
        <f>SUM(G4:G32)</f>
        <v>2868602.3399999994</v>
      </c>
      <c r="H33" s="103"/>
      <c r="I33" s="103"/>
      <c r="J33" s="104"/>
      <c r="K33" s="105"/>
      <c r="L33" s="106"/>
      <c r="M33" s="46"/>
    </row>
    <row r="34" spans="1:13" s="20" customFormat="1" ht="24.75" customHeight="1" x14ac:dyDescent="0.2">
      <c r="A34" s="108"/>
      <c r="L34" s="111"/>
    </row>
    <row r="35" spans="1:13" s="20" customFormat="1" ht="22.5" customHeight="1" x14ac:dyDescent="0.2">
      <c r="A35" s="108"/>
    </row>
    <row r="36" spans="1:13" s="20" customFormat="1" ht="22.5" customHeight="1" x14ac:dyDescent="0.2">
      <c r="A36" s="108"/>
      <c r="J36" s="109"/>
      <c r="K36" s="109"/>
      <c r="L36" s="111"/>
    </row>
    <row r="37" spans="1:13" s="20" customFormat="1" ht="22.5" customHeight="1" x14ac:dyDescent="0.2">
      <c r="A37" s="108"/>
      <c r="J37" s="109"/>
      <c r="K37" s="109"/>
    </row>
    <row r="38" spans="1:13" ht="12.75" customHeight="1" x14ac:dyDescent="0.2"/>
    <row r="39" spans="1:13" ht="12.75" customHeight="1" x14ac:dyDescent="0.2">
      <c r="G39" s="110"/>
      <c r="J39" s="6"/>
      <c r="K39" s="6"/>
      <c r="L39" s="6"/>
    </row>
    <row r="40" spans="1:13" ht="12.75" customHeight="1" x14ac:dyDescent="0.2">
      <c r="G40" s="110"/>
      <c r="J40" s="6"/>
      <c r="K40" s="6"/>
      <c r="L40" s="6"/>
    </row>
    <row r="41" spans="1:13" ht="12.75" customHeight="1" x14ac:dyDescent="0.2">
      <c r="G41" s="110"/>
      <c r="J41" s="6"/>
      <c r="K41" s="6"/>
      <c r="L41" s="6"/>
    </row>
    <row r="42" spans="1:13" ht="12.75" customHeight="1" x14ac:dyDescent="0.2">
      <c r="G42" s="110"/>
      <c r="J42" s="6"/>
      <c r="K42" s="6"/>
      <c r="L42" s="6"/>
    </row>
    <row r="43" spans="1:13" ht="12.75" customHeight="1" x14ac:dyDescent="0.2">
      <c r="G43" s="110"/>
      <c r="J43" s="6"/>
      <c r="K43" s="6"/>
      <c r="L43" s="6"/>
    </row>
    <row r="44" spans="1:13" ht="12.75" customHeight="1" x14ac:dyDescent="0.2"/>
    <row r="45" spans="1:13" ht="12.75" customHeight="1" x14ac:dyDescent="0.2"/>
    <row r="46" spans="1:13" ht="12.75" customHeight="1" x14ac:dyDescent="0.2"/>
    <row r="47" spans="1:13" ht="12.75" customHeight="1" x14ac:dyDescent="0.2"/>
    <row r="48" spans="1:13" ht="12.75" customHeight="1" x14ac:dyDescent="0.2"/>
    <row r="49" spans="2:30" ht="12.75" customHeight="1" x14ac:dyDescent="0.2"/>
    <row r="50" spans="2:30" ht="12.75" customHeight="1" x14ac:dyDescent="0.2"/>
    <row r="51" spans="2:30" ht="12.75" customHeight="1" x14ac:dyDescent="0.2"/>
    <row r="52" spans="2:30" ht="12.75" customHeight="1" x14ac:dyDescent="0.2"/>
    <row r="53" spans="2:30" ht="12.75" customHeight="1" x14ac:dyDescent="0.2"/>
    <row r="54" spans="2:30" s="6" customFormat="1" ht="12.75" customHeight="1" x14ac:dyDescent="0.2">
      <c r="B54" s="1"/>
      <c r="C54" s="1"/>
      <c r="D54" s="1"/>
      <c r="E54" s="1"/>
      <c r="F54" s="1"/>
      <c r="G54" s="1"/>
      <c r="H54" s="1"/>
      <c r="I54" s="1"/>
      <c r="J54" s="1"/>
      <c r="K54" s="1"/>
      <c r="L54" s="110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2:30" s="6" customFormat="1" ht="12.75" customHeight="1" x14ac:dyDescent="0.2">
      <c r="B55" s="1"/>
      <c r="C55" s="1"/>
      <c r="D55" s="1"/>
      <c r="E55" s="1"/>
      <c r="F55" s="1"/>
      <c r="G55" s="1"/>
      <c r="H55" s="1"/>
      <c r="I55" s="1"/>
      <c r="J55" s="1"/>
      <c r="K55" s="1"/>
      <c r="L55" s="110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2:30" s="6" customFormat="1" ht="12.75" customHeight="1" x14ac:dyDescent="0.2">
      <c r="B56" s="1"/>
      <c r="C56" s="1"/>
      <c r="D56" s="1"/>
      <c r="E56" s="1"/>
      <c r="F56" s="1"/>
      <c r="G56" s="1"/>
      <c r="H56" s="1"/>
      <c r="I56" s="1"/>
      <c r="J56" s="1"/>
      <c r="K56" s="1"/>
      <c r="L56" s="110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</sheetData>
  <mergeCells count="15">
    <mergeCell ref="L24:L27"/>
    <mergeCell ref="A12:A15"/>
    <mergeCell ref="L12:L15"/>
    <mergeCell ref="A16:A21"/>
    <mergeCell ref="L16:L21"/>
    <mergeCell ref="A24:A27"/>
    <mergeCell ref="B24:B26"/>
    <mergeCell ref="I24:I26"/>
    <mergeCell ref="J24:J26"/>
    <mergeCell ref="K24:K26"/>
    <mergeCell ref="A1:L1"/>
    <mergeCell ref="A4:A6"/>
    <mergeCell ref="L4:L6"/>
    <mergeCell ref="A7:A9"/>
    <mergeCell ref="L7:L10"/>
  </mergeCells>
  <pageMargins left="3.937007874015748E-2" right="3.937007874015748E-2" top="0" bottom="0.15748031496062992" header="0.31496062992125984" footer="0.31496062992125984"/>
  <pageSetup paperSize="9"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свод2013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ibsystems</cp:lastModifiedBy>
  <cp:lastPrinted>2013-12-11T06:07:06Z</cp:lastPrinted>
  <dcterms:created xsi:type="dcterms:W3CDTF">1996-10-08T23:32:33Z</dcterms:created>
  <dcterms:modified xsi:type="dcterms:W3CDTF">2013-12-24T05:23:53Z</dcterms:modified>
</cp:coreProperties>
</file>