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фасад 1 полуг." sheetId="1" r:id="rId1"/>
  </sheets>
  <calcPr calcId="145621"/>
</workbook>
</file>

<file path=xl/calcChain.xml><?xml version="1.0" encoding="utf-8"?>
<calcChain xmlns="http://schemas.openxmlformats.org/spreadsheetml/2006/main">
  <c r="J106" i="1" l="1"/>
  <c r="J105" i="1"/>
  <c r="J104" i="1"/>
  <c r="J103" i="1"/>
  <c r="J94" i="1"/>
  <c r="J93" i="1"/>
  <c r="K90" i="1"/>
  <c r="J90" i="1"/>
  <c r="K89" i="1"/>
  <c r="J89" i="1"/>
  <c r="K84" i="1"/>
  <c r="J84" i="1"/>
  <c r="K83" i="1"/>
  <c r="J83" i="1"/>
  <c r="K82" i="1"/>
  <c r="K81" i="1"/>
  <c r="K80" i="1"/>
  <c r="K79" i="1"/>
  <c r="K78" i="1"/>
  <c r="J78" i="1"/>
  <c r="K77" i="1"/>
  <c r="J77" i="1"/>
  <c r="K72" i="1"/>
  <c r="K71" i="1"/>
  <c r="K70" i="1"/>
  <c r="K69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K8" i="1"/>
  <c r="J8" i="1" s="1"/>
  <c r="K7" i="1"/>
  <c r="J7" i="1" s="1"/>
</calcChain>
</file>

<file path=xl/sharedStrings.xml><?xml version="1.0" encoding="utf-8"?>
<sst xmlns="http://schemas.openxmlformats.org/spreadsheetml/2006/main" count="171" uniqueCount="68">
  <si>
    <t xml:space="preserve">Адресная программа выполнения текущего ремонта фасадов                                                                               по ООО "ЖКС № 1 Василеостровского района"   за 1 полугодие   2017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</si>
  <si>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</si>
  <si>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</si>
  <si>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</si>
  <si>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</si>
  <si>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</si>
  <si>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</si>
  <si>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</si>
  <si>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</si>
  <si>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</si>
  <si>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</si>
  <si>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</si>
  <si>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</si>
  <si>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</si>
  <si>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</si>
  <si>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Весельная ул., д. 2/93 А</t>
  </si>
  <si>
    <t>Весельная ул., д. 4 А</t>
  </si>
  <si>
    <t>Весельная ул., д.10 лит.А</t>
  </si>
  <si>
    <t>Гаванская ул., д. 2/97 лит.А</t>
  </si>
  <si>
    <t>Средний пр., д. 99/18 А</t>
  </si>
  <si>
    <t>ул.Шевченко д. 3б А</t>
  </si>
  <si>
    <t>ул.Шевченко д. 16 А</t>
  </si>
  <si>
    <t>ул.Шевченко д. 28 А</t>
  </si>
  <si>
    <t>ул.Беринга д. 20 А</t>
  </si>
  <si>
    <t>Гаванская ул., д. 24 лит.А</t>
  </si>
  <si>
    <t>Канареечная ул., д. 6/4 лит.А</t>
  </si>
  <si>
    <t>Карташихина ул., д. 20 лит.А</t>
  </si>
  <si>
    <t>Карташихина ул., д. 22 лит.А</t>
  </si>
  <si>
    <t>Наличная ул., д. 12 лит.А</t>
  </si>
  <si>
    <t>Наличная ул., д. 13 лит.А</t>
  </si>
  <si>
    <t>Большой пр., д. 91 лит.А</t>
  </si>
  <si>
    <t>20 линия д.13 А</t>
  </si>
  <si>
    <t>Беринга ул., д.24 к.1 лит.А</t>
  </si>
  <si>
    <t>Весельная ул., д. 7/10  лит.А</t>
  </si>
  <si>
    <t>Гаванская ул., д. 40 лит.А</t>
  </si>
  <si>
    <t>Гаванская ул., д. 47 А</t>
  </si>
  <si>
    <t>Гаванская ул., д. 47 Г</t>
  </si>
  <si>
    <t>Гаванская ул., д.51 лит.А</t>
  </si>
  <si>
    <t>Наличная ул., д. 21 лит.А</t>
  </si>
  <si>
    <t>Наличная ул., д. 33 лит.А</t>
  </si>
  <si>
    <t>Наличная ул., д. 35 корп.1 лит.А</t>
  </si>
  <si>
    <t>Среднегаванский пр., д. 7/8 лит.А</t>
  </si>
  <si>
    <t>Шевченко ул., д. 24 лит.А</t>
  </si>
  <si>
    <t>Шевченко ул., д. 24 к.2 лит.Б</t>
  </si>
  <si>
    <t>Шевченко ул., д. 37 лит.А</t>
  </si>
  <si>
    <t>Большой пр., д.52/15 лит.А</t>
  </si>
  <si>
    <t>Большой пр., д.101 лит.А</t>
  </si>
  <si>
    <t>Гаванская ул., д. 10 лит.А</t>
  </si>
  <si>
    <t>Гаванская ул., д. 17 лит.А</t>
  </si>
  <si>
    <t>Гаванская ул., д. 19/100 А (двор.фасад+арка)</t>
  </si>
  <si>
    <t>Гаванская ул., д.37 лит.А приямки</t>
  </si>
  <si>
    <t>Гаванская ул., д. 43 лит.А</t>
  </si>
  <si>
    <t>Детская ул., д. 34 лит.А</t>
  </si>
  <si>
    <t>Большой пр., д. 96 лит.В цоколь</t>
  </si>
  <si>
    <t>19 линия д. 6  лит.А  арка</t>
  </si>
  <si>
    <t>Карташихина ул., д.10 лит.А   л.к.5</t>
  </si>
  <si>
    <t>Косая линия д. 24/25 лит.А</t>
  </si>
  <si>
    <t>Морская 9,  лит.В л.к.19 крыльцо</t>
  </si>
  <si>
    <t>Наличная ул., д. 22 лит.А</t>
  </si>
  <si>
    <t>Наличная ул., д. 23  лит.А</t>
  </si>
  <si>
    <t>Одоевского ул., д. 12 лит.А</t>
  </si>
  <si>
    <t>Опочинина ул., д. 5 лит.А</t>
  </si>
  <si>
    <t>Опочинина ул., д.15/18  лит.А</t>
  </si>
  <si>
    <t>Шевченко ул., д. 17 лит.А  л.к.5</t>
  </si>
  <si>
    <t xml:space="preserve">Главный  инженер                                                  </t>
  </si>
  <si>
    <t>Ю.В.Сыч</t>
  </si>
  <si>
    <t xml:space="preserve">Начальник ПТО                                                       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</si>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</sst>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5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Fill="1" applyBorder="1"/>
    <xf numFmtId="2" fontId="6" fillId="0" borderId="1" xfId="1" applyNumberFormat="1" applyFont="1" applyFill="1" applyBorder="1"/>
    <xf numFmtId="1" fontId="6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2" fontId="2" fillId="0" borderId="1" xfId="1" applyNumberFormat="1" applyFont="1" applyFill="1" applyBorder="1"/>
    <xf numFmtId="0" fontId="8" fillId="0" borderId="1" xfId="1" applyFont="1" applyBorder="1"/>
    <xf numFmtId="2" fontId="6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/>
    <xf numFmtId="2" fontId="6" fillId="3" borderId="1" xfId="1" applyNumberFormat="1" applyFont="1" applyFill="1" applyBorder="1"/>
    <xf numFmtId="1" fontId="6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/>
    </xf>
    <xf numFmtId="2" fontId="1" fillId="0" borderId="0" xfId="1" applyNumberFormat="1"/>
    <xf numFmtId="164" fontId="5" fillId="3" borderId="1" xfId="1" applyNumberFormat="1" applyFont="1" applyFill="1" applyBorder="1" applyAlignment="1">
      <alignment horizontal="center"/>
    </xf>
    <xf numFmtId="2" fontId="1" fillId="3" borderId="0" xfId="1" applyNumberFormat="1" applyFill="1"/>
    <xf numFmtId="1" fontId="6" fillId="0" borderId="1" xfId="1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1" fontId="2" fillId="0" borderId="3" xfId="1" applyNumberFormat="1" applyFont="1" applyFill="1" applyBorder="1" applyAlignment="1">
      <alignment horizontal="center"/>
    </xf>
    <xf numFmtId="2" fontId="7" fillId="3" borderId="4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111"/>
  <sheetViews>
    <sheetView tabSelected="1" topLeftCell="C1" workbookViewId="0">
      <selection activeCell="D34" sqref="D34"/>
    </sheetView>
  </sheetViews>
  <sheetFormatPr defaultRowHeight="12.75" x14ac:dyDescent="0.2"/>
  <cols>
    <col min="1" max="2" width="8.85546875" style="3" hidden="1" customWidth="1"/>
    <col min="3" max="3" width="5.140625" style="51" customWidth="1"/>
    <col min="4" max="4" width="43.28515625" style="3" customWidth="1"/>
    <col min="5" max="5" width="8.85546875" style="3" customWidth="1"/>
    <col min="6" max="6" width="8.42578125" style="54" hidden="1" customWidth="1"/>
    <col min="7" max="7" width="4.28515625" style="3" hidden="1" customWidth="1"/>
    <col min="8" max="8" width="3.85546875" style="3" hidden="1" customWidth="1"/>
    <col min="9" max="9" width="3.7109375" style="3" hidden="1" customWidth="1"/>
    <col min="10" max="10" width="12" style="3" customWidth="1"/>
    <col min="11" max="11" width="11.85546875" style="3" customWidth="1"/>
    <col min="12" max="12" width="11.7109375" style="3" customWidth="1"/>
    <col min="13" max="20" width="9.140625" style="3"/>
    <col min="21" max="21" width="8.85546875" style="3" customWidth="1"/>
    <col min="22" max="16384" width="9.140625" style="3"/>
  </cols>
  <sheetData>
    <row r="1" spans="3:14" x14ac:dyDescent="0.2">
      <c r="C1" s="1"/>
      <c r="D1" s="2"/>
      <c r="F1" s="2"/>
      <c r="G1" s="4"/>
      <c r="H1" s="5"/>
      <c r="I1" s="6"/>
      <c r="J1" s="6"/>
      <c r="K1" s="6"/>
      <c r="L1" s="6"/>
    </row>
    <row r="2" spans="3:14" ht="39" customHeight="1" x14ac:dyDescent="0.25">
      <c r="C2" s="7" t="s">
        <v>0</v>
      </c>
      <c r="D2" s="7"/>
      <c r="E2" s="7"/>
      <c r="F2" s="7"/>
      <c r="G2" s="7"/>
      <c r="H2" s="7"/>
      <c r="I2" s="7"/>
      <c r="J2" s="7"/>
      <c r="K2" s="7"/>
      <c r="L2" s="7"/>
    </row>
    <row r="3" spans="3:14" ht="15.6" customHeight="1" x14ac:dyDescent="0.2">
      <c r="C3" s="1"/>
      <c r="D3" s="2"/>
      <c r="E3" s="2"/>
      <c r="F3" s="4"/>
      <c r="G3" s="5"/>
      <c r="H3" s="6"/>
      <c r="I3" s="6"/>
      <c r="J3" s="6"/>
      <c r="K3" s="6"/>
      <c r="L3" s="6"/>
    </row>
    <row r="4" spans="3:14" ht="33" customHeight="1" x14ac:dyDescent="0.2">
      <c r="C4" s="8" t="s">
        <v>1</v>
      </c>
      <c r="D4" s="9" t="s">
        <v>2</v>
      </c>
      <c r="E4" s="9" t="s">
        <v>3</v>
      </c>
      <c r="F4" s="10" t="s">
        <v>4</v>
      </c>
      <c r="G4" s="11" t="s">
        <v>5</v>
      </c>
      <c r="H4" s="11"/>
      <c r="I4" s="11"/>
      <c r="J4" s="11"/>
      <c r="K4" s="11"/>
      <c r="L4" s="11"/>
    </row>
    <row r="5" spans="3:14" ht="128.25" customHeight="1" x14ac:dyDescent="0.2">
      <c r="C5" s="8"/>
      <c r="D5" s="9"/>
      <c r="E5" s="9"/>
      <c r="F5" s="10"/>
      <c r="G5" s="11" t="s">
        <v>6</v>
      </c>
      <c r="H5" s="11"/>
      <c r="I5" s="11"/>
      <c r="J5" s="11" t="s">
        <v>7</v>
      </c>
      <c r="K5" s="11"/>
      <c r="L5" s="11"/>
    </row>
    <row r="6" spans="3:14" ht="38.25" hidden="1" customHeight="1" x14ac:dyDescent="0.2">
      <c r="C6" s="8"/>
      <c r="D6" s="9"/>
      <c r="E6" s="9"/>
      <c r="F6" s="10"/>
      <c r="G6" s="12" t="s">
        <v>8</v>
      </c>
      <c r="H6" s="13" t="s">
        <v>9</v>
      </c>
      <c r="I6" s="13" t="s">
        <v>10</v>
      </c>
      <c r="J6" s="12" t="s">
        <v>8</v>
      </c>
      <c r="K6" s="13" t="s">
        <v>9</v>
      </c>
      <c r="L6" s="13" t="s">
        <v>10</v>
      </c>
    </row>
    <row r="7" spans="3:14" ht="14.25" customHeight="1" x14ac:dyDescent="0.25">
      <c r="C7" s="14" t="s">
        <v>11</v>
      </c>
      <c r="D7" s="15" t="s">
        <v>12</v>
      </c>
      <c r="E7" s="15" t="s">
        <v>13</v>
      </c>
      <c r="F7" s="16"/>
      <c r="G7" s="17"/>
      <c r="H7" s="16"/>
      <c r="I7" s="16"/>
      <c r="J7" s="18">
        <f t="shared" ref="J7:J24" si="0">K7+L7</f>
        <v>0.33400000000000013</v>
      </c>
      <c r="K7" s="19">
        <f>K9+K11+K13+K15+K17+K19+K21+K23+K25+K27+K29+K31+K33+K35+K37+K39+K41+K43+K45+K47+K49+K51+K53+K55+K57+K59+K61+K63+K65+K67+K69+K71+K73+K75+K77+K79+K81+K83+K85+K87+K89+K91+K93+K95+K97+K99+K101+K103+K105</f>
        <v>0.33400000000000013</v>
      </c>
      <c r="L7" s="20"/>
      <c r="N7" s="21"/>
    </row>
    <row r="8" spans="3:14" ht="15.75" x14ac:dyDescent="0.25">
      <c r="C8" s="22"/>
      <c r="D8" s="23"/>
      <c r="E8" s="15" t="s">
        <v>14</v>
      </c>
      <c r="F8" s="24"/>
      <c r="G8" s="25"/>
      <c r="H8" s="24"/>
      <c r="I8" s="24"/>
      <c r="J8" s="18">
        <f t="shared" si="0"/>
        <v>428.51700000000017</v>
      </c>
      <c r="K8" s="19">
        <f>K10+K12+K14+K16+K18+K20+K22+K24+K26+K28+K30+K32+K34+K36+K38+K40+K42+K44+K46+K48+K50+K52+K54+K56+K58+K60+K62+K64+K66+K68+K70+K72+K74+K76+K78+K80+K82+K84+K86+K88+K90+K92+K94+K96+K98+K100+K102+K104+K106</f>
        <v>428.51700000000017</v>
      </c>
      <c r="L8" s="20"/>
      <c r="N8" s="21"/>
    </row>
    <row r="9" spans="3:14" ht="15.75" x14ac:dyDescent="0.25">
      <c r="C9" s="26">
        <v>1</v>
      </c>
      <c r="D9" s="27" t="s">
        <v>15</v>
      </c>
      <c r="E9" s="28" t="s">
        <v>13</v>
      </c>
      <c r="F9" s="29"/>
      <c r="G9" s="30"/>
      <c r="H9" s="29"/>
      <c r="I9" s="29"/>
      <c r="J9" s="31">
        <f t="shared" si="0"/>
        <v>1E-3</v>
      </c>
      <c r="K9" s="19">
        <v>1E-3</v>
      </c>
      <c r="L9" s="20"/>
    </row>
    <row r="10" spans="3:14" ht="15.75" x14ac:dyDescent="0.25">
      <c r="C10" s="22"/>
      <c r="D10" s="28"/>
      <c r="E10" s="28" t="s">
        <v>14</v>
      </c>
      <c r="F10" s="32"/>
      <c r="G10" s="19"/>
      <c r="H10" s="32"/>
      <c r="I10" s="32"/>
      <c r="J10" s="31">
        <f t="shared" si="0"/>
        <v>1.04</v>
      </c>
      <c r="K10" s="19">
        <v>1.04</v>
      </c>
      <c r="L10" s="20"/>
    </row>
    <row r="11" spans="3:14" ht="15.75" x14ac:dyDescent="0.25">
      <c r="C11" s="26">
        <v>2</v>
      </c>
      <c r="D11" s="27" t="s">
        <v>16</v>
      </c>
      <c r="E11" s="28" t="s">
        <v>13</v>
      </c>
      <c r="F11" s="29"/>
      <c r="G11" s="30"/>
      <c r="H11" s="29"/>
      <c r="I11" s="29"/>
      <c r="J11" s="31">
        <f t="shared" si="0"/>
        <v>1E-3</v>
      </c>
      <c r="K11" s="19">
        <v>1E-3</v>
      </c>
      <c r="L11" s="20"/>
    </row>
    <row r="12" spans="3:14" ht="15.75" x14ac:dyDescent="0.25">
      <c r="C12" s="22"/>
      <c r="D12" s="28"/>
      <c r="E12" s="28" t="s">
        <v>14</v>
      </c>
      <c r="F12" s="32"/>
      <c r="G12" s="19"/>
      <c r="H12" s="32"/>
      <c r="I12" s="32"/>
      <c r="J12" s="31">
        <f t="shared" si="0"/>
        <v>1.04</v>
      </c>
      <c r="K12" s="19">
        <v>1.04</v>
      </c>
      <c r="L12" s="20"/>
    </row>
    <row r="13" spans="3:14" ht="15.75" x14ac:dyDescent="0.25">
      <c r="C13" s="26">
        <v>3</v>
      </c>
      <c r="D13" s="27" t="s">
        <v>17</v>
      </c>
      <c r="E13" s="28" t="s">
        <v>13</v>
      </c>
      <c r="F13" s="29"/>
      <c r="G13" s="30"/>
      <c r="H13" s="29"/>
      <c r="I13" s="29"/>
      <c r="J13" s="31">
        <f t="shared" si="0"/>
        <v>5.0000000000000001E-3</v>
      </c>
      <c r="K13" s="19">
        <v>5.0000000000000001E-3</v>
      </c>
      <c r="L13" s="20"/>
    </row>
    <row r="14" spans="3:14" ht="15.75" x14ac:dyDescent="0.25">
      <c r="C14" s="22"/>
      <c r="D14" s="28"/>
      <c r="E14" s="28" t="s">
        <v>14</v>
      </c>
      <c r="F14" s="32"/>
      <c r="G14" s="19"/>
      <c r="H14" s="32"/>
      <c r="I14" s="32"/>
      <c r="J14" s="31">
        <f t="shared" si="0"/>
        <v>5.2</v>
      </c>
      <c r="K14" s="19">
        <v>5.2</v>
      </c>
      <c r="L14" s="20"/>
    </row>
    <row r="15" spans="3:14" ht="15.75" x14ac:dyDescent="0.25">
      <c r="C15" s="26">
        <v>4</v>
      </c>
      <c r="D15" s="27" t="s">
        <v>18</v>
      </c>
      <c r="E15" s="28" t="s">
        <v>13</v>
      </c>
      <c r="F15" s="29"/>
      <c r="G15" s="30"/>
      <c r="H15" s="29"/>
      <c r="I15" s="29"/>
      <c r="J15" s="31">
        <f t="shared" si="0"/>
        <v>1E-3</v>
      </c>
      <c r="K15" s="19">
        <v>1E-3</v>
      </c>
      <c r="L15" s="20"/>
    </row>
    <row r="16" spans="3:14" ht="15.75" x14ac:dyDescent="0.25">
      <c r="C16" s="22"/>
      <c r="D16" s="28"/>
      <c r="E16" s="28" t="s">
        <v>14</v>
      </c>
      <c r="F16" s="32"/>
      <c r="G16" s="19"/>
      <c r="H16" s="32"/>
      <c r="I16" s="32"/>
      <c r="J16" s="31">
        <f t="shared" si="0"/>
        <v>1.04</v>
      </c>
      <c r="K16" s="19">
        <v>1.04</v>
      </c>
      <c r="L16" s="20"/>
    </row>
    <row r="17" spans="3:14" ht="15.75" x14ac:dyDescent="0.25">
      <c r="C17" s="26">
        <v>5</v>
      </c>
      <c r="D17" s="27" t="s">
        <v>19</v>
      </c>
      <c r="E17" s="28" t="s">
        <v>13</v>
      </c>
      <c r="F17" s="29"/>
      <c r="G17" s="30"/>
      <c r="H17" s="29"/>
      <c r="I17" s="29"/>
      <c r="J17" s="31">
        <f t="shared" si="0"/>
        <v>1E-3</v>
      </c>
      <c r="K17" s="19">
        <v>1E-3</v>
      </c>
      <c r="L17" s="20"/>
      <c r="N17" s="33"/>
    </row>
    <row r="18" spans="3:14" ht="15.75" x14ac:dyDescent="0.25">
      <c r="C18" s="22"/>
      <c r="D18" s="28"/>
      <c r="E18" s="28" t="s">
        <v>14</v>
      </c>
      <c r="F18" s="32"/>
      <c r="G18" s="19"/>
      <c r="H18" s="32"/>
      <c r="I18" s="32"/>
      <c r="J18" s="31">
        <f t="shared" si="0"/>
        <v>1.04</v>
      </c>
      <c r="K18" s="19">
        <v>1.04</v>
      </c>
      <c r="L18" s="20"/>
      <c r="N18" s="33"/>
    </row>
    <row r="19" spans="3:14" ht="15.75" x14ac:dyDescent="0.25">
      <c r="C19" s="26">
        <v>6</v>
      </c>
      <c r="D19" s="27" t="s">
        <v>20</v>
      </c>
      <c r="E19" s="28" t="s">
        <v>13</v>
      </c>
      <c r="F19" s="29"/>
      <c r="G19" s="30"/>
      <c r="H19" s="29"/>
      <c r="I19" s="29"/>
      <c r="J19" s="31">
        <f t="shared" si="0"/>
        <v>1E-3</v>
      </c>
      <c r="K19" s="19">
        <v>1E-3</v>
      </c>
      <c r="L19" s="20"/>
    </row>
    <row r="20" spans="3:14" ht="15.75" x14ac:dyDescent="0.25">
      <c r="C20" s="22"/>
      <c r="D20" s="28"/>
      <c r="E20" s="28" t="s">
        <v>14</v>
      </c>
      <c r="F20" s="32"/>
      <c r="G20" s="19"/>
      <c r="H20" s="32"/>
      <c r="I20" s="32"/>
      <c r="J20" s="31">
        <f t="shared" si="0"/>
        <v>1.04</v>
      </c>
      <c r="K20" s="19">
        <v>1.04</v>
      </c>
      <c r="L20" s="20"/>
    </row>
    <row r="21" spans="3:14" ht="15.75" x14ac:dyDescent="0.25">
      <c r="C21" s="26">
        <v>7</v>
      </c>
      <c r="D21" s="27" t="s">
        <v>21</v>
      </c>
      <c r="E21" s="28" t="s">
        <v>13</v>
      </c>
      <c r="F21" s="29"/>
      <c r="G21" s="30"/>
      <c r="H21" s="29"/>
      <c r="I21" s="29"/>
      <c r="J21" s="31">
        <f t="shared" si="0"/>
        <v>1E-3</v>
      </c>
      <c r="K21" s="19">
        <v>1E-3</v>
      </c>
      <c r="L21" s="20"/>
    </row>
    <row r="22" spans="3:14" ht="16.5" customHeight="1" x14ac:dyDescent="0.25">
      <c r="C22" s="22"/>
      <c r="D22" s="28"/>
      <c r="E22" s="28" t="s">
        <v>14</v>
      </c>
      <c r="F22" s="32"/>
      <c r="G22" s="19"/>
      <c r="H22" s="32"/>
      <c r="I22" s="32"/>
      <c r="J22" s="31">
        <f t="shared" si="0"/>
        <v>1.04</v>
      </c>
      <c r="K22" s="19">
        <v>1.04</v>
      </c>
      <c r="L22" s="20"/>
    </row>
    <row r="23" spans="3:14" ht="15.75" x14ac:dyDescent="0.25">
      <c r="C23" s="26">
        <v>8</v>
      </c>
      <c r="D23" s="27" t="s">
        <v>22</v>
      </c>
      <c r="E23" s="28" t="s">
        <v>13</v>
      </c>
      <c r="F23" s="29"/>
      <c r="G23" s="30"/>
      <c r="H23" s="29"/>
      <c r="I23" s="29"/>
      <c r="J23" s="31">
        <f t="shared" si="0"/>
        <v>1E-3</v>
      </c>
      <c r="K23" s="19">
        <v>1E-3</v>
      </c>
      <c r="L23" s="20"/>
    </row>
    <row r="24" spans="3:14" ht="15.75" x14ac:dyDescent="0.25">
      <c r="C24" s="22"/>
      <c r="D24" s="28"/>
      <c r="E24" s="28" t="s">
        <v>14</v>
      </c>
      <c r="F24" s="32"/>
      <c r="G24" s="19"/>
      <c r="H24" s="32"/>
      <c r="I24" s="32"/>
      <c r="J24" s="31">
        <f t="shared" si="0"/>
        <v>1.04</v>
      </c>
      <c r="K24" s="19">
        <v>1.04</v>
      </c>
      <c r="L24" s="20"/>
    </row>
    <row r="25" spans="3:14" ht="15.75" x14ac:dyDescent="0.25">
      <c r="C25" s="26">
        <v>9</v>
      </c>
      <c r="D25" s="27" t="s">
        <v>23</v>
      </c>
      <c r="E25" s="28" t="s">
        <v>13</v>
      </c>
      <c r="F25" s="29"/>
      <c r="G25" s="30"/>
      <c r="H25" s="29"/>
      <c r="I25" s="29"/>
      <c r="J25" s="31">
        <f t="shared" ref="J25:J34" si="1">K25+L27</f>
        <v>0.01</v>
      </c>
      <c r="K25" s="34">
        <v>0.01</v>
      </c>
      <c r="L25" s="20"/>
      <c r="N25" s="33"/>
    </row>
    <row r="26" spans="3:14" ht="15.75" x14ac:dyDescent="0.25">
      <c r="C26" s="22"/>
      <c r="D26" s="28"/>
      <c r="E26" s="28" t="s">
        <v>14</v>
      </c>
      <c r="F26" s="32"/>
      <c r="G26" s="19"/>
      <c r="H26" s="32"/>
      <c r="I26" s="32"/>
      <c r="J26" s="31">
        <f t="shared" si="1"/>
        <v>14.763999999999999</v>
      </c>
      <c r="K26" s="34">
        <v>14.763999999999999</v>
      </c>
      <c r="L26" s="20"/>
      <c r="N26" s="33"/>
    </row>
    <row r="27" spans="3:14" ht="15.75" x14ac:dyDescent="0.25">
      <c r="C27" s="26">
        <v>10</v>
      </c>
      <c r="D27" s="27" t="s">
        <v>24</v>
      </c>
      <c r="E27" s="28" t="s">
        <v>13</v>
      </c>
      <c r="F27" s="29"/>
      <c r="G27" s="30"/>
      <c r="H27" s="29"/>
      <c r="I27" s="29"/>
      <c r="J27" s="31">
        <f>K27+L27</f>
        <v>0.01</v>
      </c>
      <c r="K27" s="19">
        <v>0.01</v>
      </c>
      <c r="L27" s="20"/>
    </row>
    <row r="28" spans="3:14" ht="15.75" x14ac:dyDescent="0.25">
      <c r="C28" s="22"/>
      <c r="D28" s="28"/>
      <c r="E28" s="28" t="s">
        <v>14</v>
      </c>
      <c r="F28" s="32"/>
      <c r="G28" s="19"/>
      <c r="H28" s="32"/>
      <c r="I28" s="32"/>
      <c r="J28" s="31">
        <f>K28+L28</f>
        <v>16.239000000000001</v>
      </c>
      <c r="K28" s="19">
        <v>16.239000000000001</v>
      </c>
      <c r="L28" s="20"/>
    </row>
    <row r="29" spans="3:14" ht="15.75" x14ac:dyDescent="0.25">
      <c r="C29" s="26">
        <v>11</v>
      </c>
      <c r="D29" s="27" t="s">
        <v>25</v>
      </c>
      <c r="E29" s="28" t="s">
        <v>13</v>
      </c>
      <c r="F29" s="29"/>
      <c r="G29" s="30"/>
      <c r="H29" s="29"/>
      <c r="I29" s="29"/>
      <c r="J29" s="31">
        <f t="shared" si="1"/>
        <v>0.01</v>
      </c>
      <c r="K29" s="34">
        <v>0.01</v>
      </c>
      <c r="L29" s="20"/>
      <c r="N29" s="35"/>
    </row>
    <row r="30" spans="3:14" ht="15.75" x14ac:dyDescent="0.25">
      <c r="C30" s="22"/>
      <c r="D30" s="28"/>
      <c r="E30" s="28" t="s">
        <v>14</v>
      </c>
      <c r="F30" s="32"/>
      <c r="G30" s="19"/>
      <c r="H30" s="32"/>
      <c r="I30" s="32"/>
      <c r="J30" s="31">
        <f t="shared" si="1"/>
        <v>14.763999999999999</v>
      </c>
      <c r="K30" s="34">
        <v>14.763999999999999</v>
      </c>
      <c r="L30" s="20"/>
      <c r="N30" s="35"/>
    </row>
    <row r="31" spans="3:14" ht="15.75" x14ac:dyDescent="0.25">
      <c r="C31" s="26">
        <v>12</v>
      </c>
      <c r="D31" s="27" t="s">
        <v>26</v>
      </c>
      <c r="E31" s="28" t="s">
        <v>13</v>
      </c>
      <c r="F31" s="29"/>
      <c r="G31" s="30"/>
      <c r="H31" s="29"/>
      <c r="I31" s="29"/>
      <c r="J31" s="31">
        <f t="shared" si="1"/>
        <v>0.01</v>
      </c>
      <c r="K31" s="19">
        <v>0.01</v>
      </c>
      <c r="L31" s="20"/>
    </row>
    <row r="32" spans="3:14" ht="15.75" x14ac:dyDescent="0.25">
      <c r="C32" s="22"/>
      <c r="D32" s="28"/>
      <c r="E32" s="28" t="s">
        <v>14</v>
      </c>
      <c r="F32" s="32"/>
      <c r="G32" s="19"/>
      <c r="H32" s="32"/>
      <c r="I32" s="32"/>
      <c r="J32" s="31">
        <f t="shared" si="1"/>
        <v>14.763999999999999</v>
      </c>
      <c r="K32" s="19">
        <v>14.763999999999999</v>
      </c>
      <c r="L32" s="20"/>
    </row>
    <row r="33" spans="3:12" ht="15.75" x14ac:dyDescent="0.25">
      <c r="C33" s="26">
        <v>13</v>
      </c>
      <c r="D33" s="27" t="s">
        <v>27</v>
      </c>
      <c r="E33" s="28" t="s">
        <v>13</v>
      </c>
      <c r="F33" s="29"/>
      <c r="G33" s="30"/>
      <c r="H33" s="29"/>
      <c r="I33" s="29"/>
      <c r="J33" s="31">
        <f t="shared" si="1"/>
        <v>0.01</v>
      </c>
      <c r="K33" s="19">
        <v>0.01</v>
      </c>
      <c r="L33" s="20"/>
    </row>
    <row r="34" spans="3:12" ht="15.75" x14ac:dyDescent="0.25">
      <c r="C34" s="22"/>
      <c r="D34" s="28"/>
      <c r="E34" s="28" t="s">
        <v>14</v>
      </c>
      <c r="F34" s="32"/>
      <c r="G34" s="19"/>
      <c r="H34" s="32"/>
      <c r="I34" s="32"/>
      <c r="J34" s="31">
        <f t="shared" si="1"/>
        <v>14.763999999999999</v>
      </c>
      <c r="K34" s="19">
        <v>14.763999999999999</v>
      </c>
      <c r="L34" s="20"/>
    </row>
    <row r="35" spans="3:12" ht="15.75" x14ac:dyDescent="0.25">
      <c r="C35" s="26">
        <v>14</v>
      </c>
      <c r="D35" s="27" t="s">
        <v>28</v>
      </c>
      <c r="E35" s="28" t="s">
        <v>13</v>
      </c>
      <c r="F35" s="29"/>
      <c r="G35" s="30"/>
      <c r="H35" s="29"/>
      <c r="I35" s="29"/>
      <c r="J35" s="31">
        <f>K35+L35</f>
        <v>0.01</v>
      </c>
      <c r="K35" s="19">
        <v>0.01</v>
      </c>
      <c r="L35" s="20"/>
    </row>
    <row r="36" spans="3:12" ht="15.75" x14ac:dyDescent="0.25">
      <c r="C36" s="22"/>
      <c r="D36" s="28"/>
      <c r="E36" s="28" t="s">
        <v>14</v>
      </c>
      <c r="F36" s="32"/>
      <c r="G36" s="19"/>
      <c r="H36" s="32"/>
      <c r="I36" s="32"/>
      <c r="J36" s="31">
        <f>K36+L36</f>
        <v>14.763999999999999</v>
      </c>
      <c r="K36" s="19">
        <v>14.763999999999999</v>
      </c>
      <c r="L36" s="20"/>
    </row>
    <row r="37" spans="3:12" ht="15.75" x14ac:dyDescent="0.25">
      <c r="C37" s="26">
        <v>15</v>
      </c>
      <c r="D37" s="27" t="s">
        <v>29</v>
      </c>
      <c r="E37" s="28" t="s">
        <v>13</v>
      </c>
      <c r="F37" s="29"/>
      <c r="G37" s="30"/>
      <c r="H37" s="29"/>
      <c r="I37" s="29"/>
      <c r="J37" s="31">
        <f>K37+L37</f>
        <v>0.01</v>
      </c>
      <c r="K37" s="19">
        <v>0.01</v>
      </c>
      <c r="L37" s="20"/>
    </row>
    <row r="38" spans="3:12" ht="15.75" x14ac:dyDescent="0.25">
      <c r="C38" s="22"/>
      <c r="D38" s="28"/>
      <c r="E38" s="28" t="s">
        <v>14</v>
      </c>
      <c r="F38" s="32"/>
      <c r="G38" s="19"/>
      <c r="H38" s="32"/>
      <c r="I38" s="32"/>
      <c r="J38" s="31">
        <f>K38+L38</f>
        <v>16.239000000000001</v>
      </c>
      <c r="K38" s="19">
        <v>16.239000000000001</v>
      </c>
      <c r="L38" s="20"/>
    </row>
    <row r="39" spans="3:12" ht="15.75" x14ac:dyDescent="0.25">
      <c r="C39" s="26">
        <v>16</v>
      </c>
      <c r="D39" s="27" t="s">
        <v>30</v>
      </c>
      <c r="E39" s="28" t="s">
        <v>13</v>
      </c>
      <c r="F39" s="29"/>
      <c r="G39" s="30"/>
      <c r="H39" s="29"/>
      <c r="I39" s="29"/>
      <c r="J39" s="31">
        <f t="shared" ref="J39:J42" si="2">K39+L39</f>
        <v>1E-3</v>
      </c>
      <c r="K39" s="19">
        <v>1E-3</v>
      </c>
      <c r="L39" s="20"/>
    </row>
    <row r="40" spans="3:12" ht="15.75" x14ac:dyDescent="0.25">
      <c r="C40" s="22"/>
      <c r="D40" s="28"/>
      <c r="E40" s="28" t="s">
        <v>14</v>
      </c>
      <c r="F40" s="32"/>
      <c r="G40" s="19"/>
      <c r="H40" s="32"/>
      <c r="I40" s="32"/>
      <c r="J40" s="31">
        <f t="shared" si="2"/>
        <v>1.04</v>
      </c>
      <c r="K40" s="19">
        <v>1.04</v>
      </c>
      <c r="L40" s="20"/>
    </row>
    <row r="41" spans="3:12" ht="15.75" x14ac:dyDescent="0.25">
      <c r="C41" s="26">
        <v>17</v>
      </c>
      <c r="D41" s="27" t="s">
        <v>31</v>
      </c>
      <c r="E41" s="28" t="s">
        <v>13</v>
      </c>
      <c r="F41" s="29"/>
      <c r="G41" s="30"/>
      <c r="H41" s="29"/>
      <c r="I41" s="29"/>
      <c r="J41" s="31">
        <f t="shared" si="2"/>
        <v>2E-3</v>
      </c>
      <c r="K41" s="19">
        <v>2E-3</v>
      </c>
      <c r="L41" s="20"/>
    </row>
    <row r="42" spans="3:12" ht="15.75" x14ac:dyDescent="0.25">
      <c r="C42" s="22"/>
      <c r="D42" s="28"/>
      <c r="E42" s="28" t="s">
        <v>14</v>
      </c>
      <c r="F42" s="32"/>
      <c r="G42" s="19"/>
      <c r="H42" s="32"/>
      <c r="I42" s="32"/>
      <c r="J42" s="31">
        <f t="shared" si="2"/>
        <v>2.0790000000000002</v>
      </c>
      <c r="K42" s="19">
        <v>2.0790000000000002</v>
      </c>
      <c r="L42" s="20"/>
    </row>
    <row r="43" spans="3:12" ht="15.75" x14ac:dyDescent="0.25">
      <c r="C43" s="26">
        <v>18</v>
      </c>
      <c r="D43" s="27" t="s">
        <v>32</v>
      </c>
      <c r="E43" s="28" t="s">
        <v>13</v>
      </c>
      <c r="F43" s="29"/>
      <c r="G43" s="30"/>
      <c r="H43" s="29"/>
      <c r="I43" s="29"/>
      <c r="J43" s="31">
        <v>7.0000000000000001E-3</v>
      </c>
      <c r="K43" s="19">
        <v>7.0000000000000001E-3</v>
      </c>
      <c r="L43" s="20"/>
    </row>
    <row r="44" spans="3:12" ht="15.75" x14ac:dyDescent="0.25">
      <c r="C44" s="22"/>
      <c r="D44" s="28"/>
      <c r="E44" s="28" t="s">
        <v>14</v>
      </c>
      <c r="F44" s="32"/>
      <c r="G44" s="19"/>
      <c r="H44" s="32"/>
      <c r="I44" s="32"/>
      <c r="J44" s="31">
        <v>7.2809999999999997</v>
      </c>
      <c r="K44" s="19">
        <v>7.2809999999999997</v>
      </c>
      <c r="L44" s="20"/>
    </row>
    <row r="45" spans="3:12" ht="15.75" x14ac:dyDescent="0.25">
      <c r="C45" s="26">
        <v>19</v>
      </c>
      <c r="D45" s="27" t="s">
        <v>33</v>
      </c>
      <c r="E45" s="28" t="s">
        <v>13</v>
      </c>
      <c r="F45" s="29"/>
      <c r="G45" s="30"/>
      <c r="H45" s="29"/>
      <c r="I45" s="29"/>
      <c r="J45" s="31">
        <v>7.0000000000000001E-3</v>
      </c>
      <c r="K45" s="19">
        <v>7.0000000000000001E-3</v>
      </c>
      <c r="L45" s="20"/>
    </row>
    <row r="46" spans="3:12" ht="15.75" x14ac:dyDescent="0.25">
      <c r="C46" s="22"/>
      <c r="D46" s="28"/>
      <c r="E46" s="28" t="s">
        <v>14</v>
      </c>
      <c r="F46" s="32"/>
      <c r="G46" s="19"/>
      <c r="H46" s="32"/>
      <c r="I46" s="32"/>
      <c r="J46" s="31">
        <v>7.2809999999999997</v>
      </c>
      <c r="K46" s="19">
        <v>7.2809999999999997</v>
      </c>
      <c r="L46" s="20"/>
    </row>
    <row r="47" spans="3:12" ht="15.75" x14ac:dyDescent="0.25">
      <c r="C47" s="26">
        <v>20</v>
      </c>
      <c r="D47" s="27" t="s">
        <v>34</v>
      </c>
      <c r="E47" s="28" t="s">
        <v>13</v>
      </c>
      <c r="F47" s="29"/>
      <c r="G47" s="30"/>
      <c r="H47" s="29"/>
      <c r="I47" s="29"/>
      <c r="J47" s="31">
        <v>7.0000000000000001E-3</v>
      </c>
      <c r="K47" s="19">
        <v>7.0000000000000001E-3</v>
      </c>
      <c r="L47" s="20"/>
    </row>
    <row r="48" spans="3:12" ht="15.75" x14ac:dyDescent="0.25">
      <c r="C48" s="22"/>
      <c r="D48" s="28"/>
      <c r="E48" s="28" t="s">
        <v>14</v>
      </c>
      <c r="F48" s="32"/>
      <c r="G48" s="19"/>
      <c r="H48" s="32"/>
      <c r="I48" s="32"/>
      <c r="J48" s="31">
        <v>7.2809999999999997</v>
      </c>
      <c r="K48" s="19">
        <v>7.2809999999999997</v>
      </c>
      <c r="L48" s="20"/>
    </row>
    <row r="49" spans="3:12" ht="15.75" x14ac:dyDescent="0.25">
      <c r="C49" s="26">
        <v>21</v>
      </c>
      <c r="D49" s="27" t="s">
        <v>35</v>
      </c>
      <c r="E49" s="28" t="s">
        <v>13</v>
      </c>
      <c r="F49" s="29"/>
      <c r="G49" s="30"/>
      <c r="H49" s="29"/>
      <c r="I49" s="29"/>
      <c r="J49" s="31">
        <v>1.7000000000000001E-2</v>
      </c>
      <c r="K49" s="19">
        <v>1.7000000000000001E-2</v>
      </c>
      <c r="L49" s="20"/>
    </row>
    <row r="50" spans="3:12" ht="15.75" x14ac:dyDescent="0.25">
      <c r="C50" s="22"/>
      <c r="D50" s="28"/>
      <c r="E50" s="28" t="s">
        <v>14</v>
      </c>
      <c r="F50" s="32"/>
      <c r="G50" s="19"/>
      <c r="H50" s="32"/>
      <c r="I50" s="32"/>
      <c r="J50" s="31">
        <v>26.048999999999999</v>
      </c>
      <c r="K50" s="19">
        <v>26.048999999999999</v>
      </c>
      <c r="L50" s="20"/>
    </row>
    <row r="51" spans="3:12" ht="15.75" x14ac:dyDescent="0.25">
      <c r="C51" s="26">
        <v>22</v>
      </c>
      <c r="D51" s="27" t="s">
        <v>36</v>
      </c>
      <c r="E51" s="28" t="s">
        <v>13</v>
      </c>
      <c r="F51" s="29"/>
      <c r="G51" s="30"/>
      <c r="H51" s="29"/>
      <c r="I51" s="29"/>
      <c r="J51" s="31">
        <v>2.5000000000000001E-3</v>
      </c>
      <c r="K51" s="19">
        <v>2.5000000000000001E-3</v>
      </c>
      <c r="L51" s="20"/>
    </row>
    <row r="52" spans="3:12" ht="15.75" x14ac:dyDescent="0.25">
      <c r="C52" s="22"/>
      <c r="D52" s="28"/>
      <c r="E52" s="28" t="s">
        <v>14</v>
      </c>
      <c r="F52" s="32"/>
      <c r="G52" s="19"/>
      <c r="H52" s="32"/>
      <c r="I52" s="32"/>
      <c r="J52" s="31">
        <v>3.2160000000000002</v>
      </c>
      <c r="K52" s="19">
        <v>3.2160000000000002</v>
      </c>
      <c r="L52" s="20"/>
    </row>
    <row r="53" spans="3:12" ht="15.75" x14ac:dyDescent="0.25">
      <c r="C53" s="26">
        <v>23</v>
      </c>
      <c r="D53" s="27" t="s">
        <v>37</v>
      </c>
      <c r="E53" s="28" t="s">
        <v>13</v>
      </c>
      <c r="F53" s="29"/>
      <c r="G53" s="30"/>
      <c r="H53" s="29"/>
      <c r="I53" s="29"/>
      <c r="J53" s="31">
        <v>3.0000000000000001E-3</v>
      </c>
      <c r="K53" s="19">
        <v>3.0000000000000001E-3</v>
      </c>
      <c r="L53" s="20"/>
    </row>
    <row r="54" spans="3:12" ht="15.75" x14ac:dyDescent="0.25">
      <c r="C54" s="22"/>
      <c r="D54" s="28"/>
      <c r="E54" s="28" t="s">
        <v>14</v>
      </c>
      <c r="F54" s="32"/>
      <c r="G54" s="19"/>
      <c r="H54" s="32"/>
      <c r="I54" s="32"/>
      <c r="J54" s="31">
        <v>3.121</v>
      </c>
      <c r="K54" s="19">
        <v>3.121</v>
      </c>
      <c r="L54" s="20"/>
    </row>
    <row r="55" spans="3:12" ht="15.75" x14ac:dyDescent="0.25">
      <c r="C55" s="26">
        <v>24</v>
      </c>
      <c r="D55" s="27" t="s">
        <v>38</v>
      </c>
      <c r="E55" s="28" t="s">
        <v>13</v>
      </c>
      <c r="F55" s="29"/>
      <c r="G55" s="30"/>
      <c r="H55" s="29"/>
      <c r="I55" s="29"/>
      <c r="J55" s="31">
        <v>2E-3</v>
      </c>
      <c r="K55" s="19">
        <v>2E-3</v>
      </c>
      <c r="L55" s="20"/>
    </row>
    <row r="56" spans="3:12" ht="15.75" x14ac:dyDescent="0.25">
      <c r="C56" s="22"/>
      <c r="D56" s="28"/>
      <c r="E56" s="28" t="s">
        <v>14</v>
      </c>
      <c r="F56" s="32"/>
      <c r="G56" s="19"/>
      <c r="H56" s="32"/>
      <c r="I56" s="32"/>
      <c r="J56" s="31">
        <v>3.9660000000000002</v>
      </c>
      <c r="K56" s="19">
        <v>3.9660000000000002</v>
      </c>
      <c r="L56" s="20"/>
    </row>
    <row r="57" spans="3:12" ht="15.75" x14ac:dyDescent="0.25">
      <c r="C57" s="26">
        <v>25</v>
      </c>
      <c r="D57" s="27" t="s">
        <v>39</v>
      </c>
      <c r="E57" s="28" t="s">
        <v>13</v>
      </c>
      <c r="F57" s="29"/>
      <c r="G57" s="30"/>
      <c r="H57" s="29"/>
      <c r="I57" s="29"/>
      <c r="J57" s="31">
        <v>7.0000000000000001E-3</v>
      </c>
      <c r="K57" s="19">
        <v>7.0000000000000001E-3</v>
      </c>
      <c r="L57" s="20"/>
    </row>
    <row r="58" spans="3:12" ht="15.75" x14ac:dyDescent="0.25">
      <c r="C58" s="22"/>
      <c r="D58" s="28"/>
      <c r="E58" s="28" t="s">
        <v>14</v>
      </c>
      <c r="F58" s="32"/>
      <c r="G58" s="19"/>
      <c r="H58" s="32"/>
      <c r="I58" s="32"/>
      <c r="J58" s="31">
        <v>7.2809999999999997</v>
      </c>
      <c r="K58" s="19">
        <v>7.2809999999999997</v>
      </c>
      <c r="L58" s="20"/>
    </row>
    <row r="59" spans="3:12" ht="15.75" x14ac:dyDescent="0.25">
      <c r="C59" s="26">
        <v>26</v>
      </c>
      <c r="D59" s="27" t="s">
        <v>40</v>
      </c>
      <c r="E59" s="28" t="s">
        <v>13</v>
      </c>
      <c r="F59" s="29"/>
      <c r="G59" s="30"/>
      <c r="H59" s="29"/>
      <c r="I59" s="29"/>
      <c r="J59" s="31">
        <v>7.0000000000000001E-3</v>
      </c>
      <c r="K59" s="19">
        <v>7.0000000000000001E-3</v>
      </c>
      <c r="L59" s="20"/>
    </row>
    <row r="60" spans="3:12" ht="15.75" x14ac:dyDescent="0.25">
      <c r="C60" s="22"/>
      <c r="D60" s="28"/>
      <c r="E60" s="28" t="s">
        <v>14</v>
      </c>
      <c r="F60" s="32"/>
      <c r="G60" s="19"/>
      <c r="H60" s="32"/>
      <c r="I60" s="32"/>
      <c r="J60" s="31">
        <v>7.2809999999999997</v>
      </c>
      <c r="K60" s="19">
        <v>7.2809999999999997</v>
      </c>
      <c r="L60" s="20"/>
    </row>
    <row r="61" spans="3:12" ht="15.75" x14ac:dyDescent="0.25">
      <c r="C61" s="26">
        <v>27</v>
      </c>
      <c r="D61" s="27" t="s">
        <v>41</v>
      </c>
      <c r="E61" s="28" t="s">
        <v>13</v>
      </c>
      <c r="F61" s="29"/>
      <c r="G61" s="30"/>
      <c r="H61" s="29"/>
      <c r="I61" s="29"/>
      <c r="J61" s="31">
        <v>7.0000000000000001E-3</v>
      </c>
      <c r="K61" s="19">
        <v>7.0000000000000001E-3</v>
      </c>
      <c r="L61" s="20"/>
    </row>
    <row r="62" spans="3:12" ht="15.75" x14ac:dyDescent="0.25">
      <c r="C62" s="22"/>
      <c r="D62" s="28"/>
      <c r="E62" s="28" t="s">
        <v>14</v>
      </c>
      <c r="F62" s="32"/>
      <c r="G62" s="19"/>
      <c r="H62" s="32"/>
      <c r="I62" s="32"/>
      <c r="J62" s="31">
        <v>7.2809999999999997</v>
      </c>
      <c r="K62" s="19">
        <v>7.2809999999999997</v>
      </c>
      <c r="L62" s="20"/>
    </row>
    <row r="63" spans="3:12" ht="15.75" x14ac:dyDescent="0.25">
      <c r="C63" s="26">
        <v>28</v>
      </c>
      <c r="D63" s="27" t="s">
        <v>42</v>
      </c>
      <c r="E63" s="28" t="s">
        <v>13</v>
      </c>
      <c r="F63" s="29"/>
      <c r="G63" s="30"/>
      <c r="H63" s="29"/>
      <c r="I63" s="29"/>
      <c r="J63" s="31">
        <v>8.9999999999999993E-3</v>
      </c>
      <c r="K63" s="19">
        <v>8.9999999999999993E-3</v>
      </c>
      <c r="L63" s="20"/>
    </row>
    <row r="64" spans="3:12" ht="15.75" x14ac:dyDescent="0.25">
      <c r="C64" s="22"/>
      <c r="D64" s="28"/>
      <c r="E64" s="28" t="s">
        <v>14</v>
      </c>
      <c r="F64" s="32"/>
      <c r="G64" s="19"/>
      <c r="H64" s="32"/>
      <c r="I64" s="32"/>
      <c r="J64" s="31">
        <v>11.574999999999999</v>
      </c>
      <c r="K64" s="19">
        <v>11.574999999999999</v>
      </c>
      <c r="L64" s="20"/>
    </row>
    <row r="65" spans="3:12" ht="15.75" x14ac:dyDescent="0.25">
      <c r="C65" s="26">
        <v>29</v>
      </c>
      <c r="D65" s="36" t="s">
        <v>43</v>
      </c>
      <c r="E65" s="15" t="s">
        <v>13</v>
      </c>
      <c r="F65" s="16"/>
      <c r="G65" s="17"/>
      <c r="H65" s="16"/>
      <c r="I65" s="16"/>
      <c r="J65" s="31">
        <v>7.0000000000000001E-3</v>
      </c>
      <c r="K65" s="19">
        <v>7.0000000000000001E-3</v>
      </c>
      <c r="L65" s="20"/>
    </row>
    <row r="66" spans="3:12" ht="15.75" x14ac:dyDescent="0.25">
      <c r="C66" s="22"/>
      <c r="D66" s="15"/>
      <c r="E66" s="15" t="s">
        <v>14</v>
      </c>
      <c r="F66" s="24"/>
      <c r="G66" s="25"/>
      <c r="H66" s="24"/>
      <c r="I66" s="24"/>
      <c r="J66" s="31">
        <v>7.2809999999999997</v>
      </c>
      <c r="K66" s="19">
        <v>7.2809999999999997</v>
      </c>
      <c r="L66" s="20"/>
    </row>
    <row r="67" spans="3:12" ht="15.75" x14ac:dyDescent="0.25">
      <c r="C67" s="26">
        <v>30</v>
      </c>
      <c r="D67" s="36" t="s">
        <v>44</v>
      </c>
      <c r="E67" s="15" t="s">
        <v>13</v>
      </c>
      <c r="F67" s="16"/>
      <c r="G67" s="17"/>
      <c r="H67" s="16"/>
      <c r="I67" s="16"/>
      <c r="J67" s="31">
        <v>7.0000000000000001E-3</v>
      </c>
      <c r="K67" s="19">
        <v>7.0000000000000001E-3</v>
      </c>
      <c r="L67" s="20"/>
    </row>
    <row r="68" spans="3:12" ht="15.75" x14ac:dyDescent="0.25">
      <c r="C68" s="22"/>
      <c r="D68" s="37"/>
      <c r="E68" s="37" t="s">
        <v>14</v>
      </c>
      <c r="F68" s="38"/>
      <c r="G68" s="39"/>
      <c r="H68" s="38"/>
      <c r="I68" s="38"/>
      <c r="J68" s="40">
        <v>7.2809999999999997</v>
      </c>
      <c r="K68" s="41">
        <v>7.2809999999999997</v>
      </c>
      <c r="L68" s="42"/>
    </row>
    <row r="69" spans="3:12" ht="15.75" customHeight="1" x14ac:dyDescent="0.25">
      <c r="C69" s="26">
        <v>31</v>
      </c>
      <c r="D69" s="27" t="s">
        <v>45</v>
      </c>
      <c r="E69" s="28" t="s">
        <v>13</v>
      </c>
      <c r="F69" s="29"/>
      <c r="G69" s="30"/>
      <c r="H69" s="29"/>
      <c r="I69" s="29"/>
      <c r="J69" s="31">
        <v>5.0000000000000001E-3</v>
      </c>
      <c r="K69" s="19">
        <f>0.005+0.007</f>
        <v>1.2E-2</v>
      </c>
      <c r="L69" s="20"/>
    </row>
    <row r="70" spans="3:12" ht="15.75" customHeight="1" x14ac:dyDescent="0.25">
      <c r="C70" s="43"/>
      <c r="D70" s="28"/>
      <c r="E70" s="28" t="s">
        <v>14</v>
      </c>
      <c r="F70" s="32"/>
      <c r="G70" s="19"/>
      <c r="H70" s="32"/>
      <c r="I70" s="32"/>
      <c r="J70" s="31">
        <v>5.7309999999999999</v>
      </c>
      <c r="K70" s="19">
        <f>5.731+7.33</f>
        <v>13.061</v>
      </c>
      <c r="L70" s="20"/>
    </row>
    <row r="71" spans="3:12" ht="15.75" customHeight="1" x14ac:dyDescent="0.25">
      <c r="C71" s="44">
        <v>32</v>
      </c>
      <c r="D71" s="27" t="s">
        <v>46</v>
      </c>
      <c r="E71" s="28" t="s">
        <v>13</v>
      </c>
      <c r="F71" s="29"/>
      <c r="G71" s="30"/>
      <c r="H71" s="29"/>
      <c r="I71" s="29"/>
      <c r="J71" s="31">
        <v>1E-3</v>
      </c>
      <c r="K71" s="34">
        <f>0.001+0.0015</f>
        <v>2.5000000000000001E-3</v>
      </c>
      <c r="L71" s="20"/>
    </row>
    <row r="72" spans="3:12" ht="15.75" customHeight="1" x14ac:dyDescent="0.25">
      <c r="C72" s="45"/>
      <c r="D72" s="28"/>
      <c r="E72" s="28" t="s">
        <v>14</v>
      </c>
      <c r="F72" s="32"/>
      <c r="G72" s="19"/>
      <c r="H72" s="32"/>
      <c r="I72" s="32"/>
      <c r="J72" s="31">
        <v>3.702</v>
      </c>
      <c r="K72" s="34">
        <f>3.702+1.571</f>
        <v>5.2729999999999997</v>
      </c>
      <c r="L72" s="20"/>
    </row>
    <row r="73" spans="3:12" ht="15.75" customHeight="1" x14ac:dyDescent="0.25">
      <c r="C73" s="26">
        <v>33</v>
      </c>
      <c r="D73" s="27" t="s">
        <v>47</v>
      </c>
      <c r="E73" s="28" t="s">
        <v>13</v>
      </c>
      <c r="F73" s="29"/>
      <c r="G73" s="30"/>
      <c r="H73" s="29"/>
      <c r="I73" s="29"/>
      <c r="J73" s="31">
        <v>3.0000000000000001E-3</v>
      </c>
      <c r="K73" s="19">
        <v>3.0000000000000001E-3</v>
      </c>
      <c r="L73" s="20"/>
    </row>
    <row r="74" spans="3:12" ht="15.75" customHeight="1" x14ac:dyDescent="0.25">
      <c r="C74" s="43"/>
      <c r="D74" s="28"/>
      <c r="E74" s="28" t="s">
        <v>14</v>
      </c>
      <c r="F74" s="32"/>
      <c r="G74" s="19"/>
      <c r="H74" s="32"/>
      <c r="I74" s="32"/>
      <c r="J74" s="31">
        <v>10.836</v>
      </c>
      <c r="K74" s="19">
        <v>10.836</v>
      </c>
      <c r="L74" s="20"/>
    </row>
    <row r="75" spans="3:12" ht="15.75" customHeight="1" x14ac:dyDescent="0.25">
      <c r="C75" s="44">
        <v>34</v>
      </c>
      <c r="D75" s="27" t="s">
        <v>48</v>
      </c>
      <c r="E75" s="28" t="s">
        <v>13</v>
      </c>
      <c r="F75" s="29"/>
      <c r="G75" s="30"/>
      <c r="H75" s="29"/>
      <c r="I75" s="29"/>
      <c r="J75" s="31">
        <v>3.0000000000000001E-3</v>
      </c>
      <c r="K75" s="19">
        <v>3.0000000000000001E-3</v>
      </c>
      <c r="L75" s="20"/>
    </row>
    <row r="76" spans="3:12" ht="15.75" customHeight="1" x14ac:dyDescent="0.25">
      <c r="C76" s="45"/>
      <c r="D76" s="28"/>
      <c r="E76" s="28" t="s">
        <v>14</v>
      </c>
      <c r="F76" s="32"/>
      <c r="G76" s="19"/>
      <c r="H76" s="32"/>
      <c r="I76" s="32"/>
      <c r="J76" s="31">
        <v>3.1419999999999999</v>
      </c>
      <c r="K76" s="19">
        <v>3.1419999999999999</v>
      </c>
      <c r="L76" s="20"/>
    </row>
    <row r="77" spans="3:12" ht="15.75" customHeight="1" x14ac:dyDescent="0.25">
      <c r="C77" s="26">
        <v>35</v>
      </c>
      <c r="D77" s="27" t="s">
        <v>49</v>
      </c>
      <c r="E77" s="28" t="s">
        <v>13</v>
      </c>
      <c r="F77" s="29"/>
      <c r="G77" s="30"/>
      <c r="H77" s="29"/>
      <c r="I77" s="29"/>
      <c r="J77" s="31">
        <f>K77+L77</f>
        <v>4.1000000000000002E-2</v>
      </c>
      <c r="K77" s="19">
        <f>0.01+0.025+0.006</f>
        <v>4.1000000000000002E-2</v>
      </c>
      <c r="L77" s="20"/>
    </row>
    <row r="78" spans="3:12" ht="15.75" customHeight="1" x14ac:dyDescent="0.25">
      <c r="C78" s="43"/>
      <c r="D78" s="28"/>
      <c r="E78" s="28" t="s">
        <v>14</v>
      </c>
      <c r="F78" s="32"/>
      <c r="G78" s="19"/>
      <c r="H78" s="32"/>
      <c r="I78" s="32"/>
      <c r="J78" s="31">
        <f>K78+L78</f>
        <v>50.043999999999997</v>
      </c>
      <c r="K78" s="19">
        <f>11.958+31.804+6.282</f>
        <v>50.043999999999997</v>
      </c>
      <c r="L78" s="20"/>
    </row>
    <row r="79" spans="3:12" ht="15.75" customHeight="1" x14ac:dyDescent="0.25">
      <c r="C79" s="44">
        <v>36</v>
      </c>
      <c r="D79" s="27" t="s">
        <v>50</v>
      </c>
      <c r="E79" s="28" t="s">
        <v>13</v>
      </c>
      <c r="F79" s="29"/>
      <c r="G79" s="30"/>
      <c r="H79" s="29"/>
      <c r="I79" s="29"/>
      <c r="J79" s="31">
        <v>2.1000000000000001E-2</v>
      </c>
      <c r="K79" s="34">
        <f>0.021+0.02</f>
        <v>4.1000000000000002E-2</v>
      </c>
      <c r="L79" s="20"/>
    </row>
    <row r="80" spans="3:12" ht="15.75" customHeight="1" x14ac:dyDescent="0.25">
      <c r="C80" s="45"/>
      <c r="D80" s="28"/>
      <c r="E80" s="28" t="s">
        <v>14</v>
      </c>
      <c r="F80" s="32"/>
      <c r="G80" s="19"/>
      <c r="H80" s="32"/>
      <c r="I80" s="32"/>
      <c r="J80" s="31">
        <v>25.952000000000002</v>
      </c>
      <c r="K80" s="34">
        <f>25.952+24.906</f>
        <v>50.858000000000004</v>
      </c>
      <c r="L80" s="20"/>
    </row>
    <row r="81" spans="3:12" ht="15.75" customHeight="1" x14ac:dyDescent="0.25">
      <c r="C81" s="26">
        <v>37</v>
      </c>
      <c r="D81" s="27" t="s">
        <v>51</v>
      </c>
      <c r="E81" s="28" t="s">
        <v>13</v>
      </c>
      <c r="F81" s="29"/>
      <c r="G81" s="30"/>
      <c r="H81" s="29"/>
      <c r="I81" s="29"/>
      <c r="J81" s="31">
        <v>2E-3</v>
      </c>
      <c r="K81" s="19">
        <f>0.002+0.005</f>
        <v>7.0000000000000001E-3</v>
      </c>
      <c r="L81" s="20"/>
    </row>
    <row r="82" spans="3:12" ht="15.75" customHeight="1" x14ac:dyDescent="0.25">
      <c r="C82" s="43"/>
      <c r="D82" s="28"/>
      <c r="E82" s="28" t="s">
        <v>14</v>
      </c>
      <c r="F82" s="32"/>
      <c r="G82" s="19"/>
      <c r="H82" s="32"/>
      <c r="I82" s="32"/>
      <c r="J82" s="31">
        <v>2.0950000000000002</v>
      </c>
      <c r="K82" s="19">
        <f>2.095+5.237</f>
        <v>7.3320000000000007</v>
      </c>
      <c r="L82" s="20"/>
    </row>
    <row r="83" spans="3:12" ht="15.75" customHeight="1" x14ac:dyDescent="0.25">
      <c r="C83" s="44">
        <v>38</v>
      </c>
      <c r="D83" s="27" t="s">
        <v>52</v>
      </c>
      <c r="E83" s="28" t="s">
        <v>13</v>
      </c>
      <c r="F83" s="29"/>
      <c r="G83" s="30"/>
      <c r="H83" s="29"/>
      <c r="I83" s="29"/>
      <c r="J83" s="31">
        <f>K83+L83</f>
        <v>6.0000000000000001E-3</v>
      </c>
      <c r="K83" s="19">
        <f>0.002+0.004</f>
        <v>6.0000000000000001E-3</v>
      </c>
      <c r="L83" s="20"/>
    </row>
    <row r="84" spans="3:12" ht="15.75" customHeight="1" x14ac:dyDescent="0.25">
      <c r="C84" s="45"/>
      <c r="D84" s="28"/>
      <c r="E84" s="28" t="s">
        <v>14</v>
      </c>
      <c r="F84" s="32"/>
      <c r="G84" s="19"/>
      <c r="H84" s="32"/>
      <c r="I84" s="32"/>
      <c r="J84" s="31">
        <f>K84+L84</f>
        <v>6.2829999999999995</v>
      </c>
      <c r="K84" s="19">
        <f>2.095+4.188</f>
        <v>6.2829999999999995</v>
      </c>
      <c r="L84" s="20"/>
    </row>
    <row r="85" spans="3:12" ht="15.75" customHeight="1" x14ac:dyDescent="0.25">
      <c r="C85" s="26">
        <v>39</v>
      </c>
      <c r="D85" s="27" t="s">
        <v>53</v>
      </c>
      <c r="E85" s="28" t="s">
        <v>13</v>
      </c>
      <c r="F85" s="29"/>
      <c r="G85" s="30"/>
      <c r="H85" s="29"/>
      <c r="I85" s="29"/>
      <c r="J85" s="31">
        <v>5.0000000000000001E-3</v>
      </c>
      <c r="K85" s="19">
        <v>5.0000000000000001E-3</v>
      </c>
      <c r="L85" s="20"/>
    </row>
    <row r="86" spans="3:12" ht="15.75" customHeight="1" x14ac:dyDescent="0.25">
      <c r="C86" s="43"/>
      <c r="D86" s="28"/>
      <c r="E86" s="28" t="s">
        <v>14</v>
      </c>
      <c r="F86" s="32"/>
      <c r="G86" s="19"/>
      <c r="H86" s="32"/>
      <c r="I86" s="32"/>
      <c r="J86" s="31">
        <v>5.2370000000000001</v>
      </c>
      <c r="K86" s="19">
        <v>5.2370000000000001</v>
      </c>
      <c r="L86" s="20"/>
    </row>
    <row r="87" spans="3:12" ht="15.75" customHeight="1" x14ac:dyDescent="0.25">
      <c r="C87" s="44">
        <v>40</v>
      </c>
      <c r="D87" s="27" t="s">
        <v>54</v>
      </c>
      <c r="E87" s="28" t="s">
        <v>13</v>
      </c>
      <c r="F87" s="29"/>
      <c r="G87" s="30"/>
      <c r="H87" s="29"/>
      <c r="I87" s="29"/>
      <c r="J87" s="31">
        <v>6.0000000000000001E-3</v>
      </c>
      <c r="K87" s="19">
        <v>6.0000000000000001E-3</v>
      </c>
      <c r="L87" s="20"/>
    </row>
    <row r="88" spans="3:12" ht="15.75" customHeight="1" x14ac:dyDescent="0.25">
      <c r="C88" s="45"/>
      <c r="D88" s="28"/>
      <c r="E88" s="28" t="s">
        <v>14</v>
      </c>
      <c r="F88" s="32"/>
      <c r="G88" s="19"/>
      <c r="H88" s="32"/>
      <c r="I88" s="32"/>
      <c r="J88" s="31">
        <v>6.282</v>
      </c>
      <c r="K88" s="19">
        <v>6.282</v>
      </c>
      <c r="L88" s="20"/>
    </row>
    <row r="89" spans="3:12" ht="15.75" customHeight="1" x14ac:dyDescent="0.25">
      <c r="C89" s="46">
        <v>41</v>
      </c>
      <c r="D89" s="27" t="s">
        <v>55</v>
      </c>
      <c r="E89" s="28" t="s">
        <v>13</v>
      </c>
      <c r="F89" s="29"/>
      <c r="G89" s="30"/>
      <c r="H89" s="29"/>
      <c r="I89" s="29"/>
      <c r="J89" s="31">
        <f>K89+L89</f>
        <v>5.0000000000000001E-3</v>
      </c>
      <c r="K89" s="19">
        <f>0.002+0.003</f>
        <v>5.0000000000000001E-3</v>
      </c>
      <c r="L89" s="47"/>
    </row>
    <row r="90" spans="3:12" ht="15.75" customHeight="1" x14ac:dyDescent="0.25">
      <c r="C90" s="48"/>
      <c r="D90" s="28"/>
      <c r="E90" s="28" t="s">
        <v>14</v>
      </c>
      <c r="F90" s="32"/>
      <c r="G90" s="19"/>
      <c r="H90" s="32"/>
      <c r="I90" s="32"/>
      <c r="J90" s="31">
        <f>K90+L90</f>
        <v>5.2370000000000001</v>
      </c>
      <c r="K90" s="19">
        <f>2.095+3.142</f>
        <v>5.2370000000000001</v>
      </c>
      <c r="L90" s="47"/>
    </row>
    <row r="91" spans="3:12" ht="15.75" customHeight="1" x14ac:dyDescent="0.25">
      <c r="C91" s="49">
        <v>42</v>
      </c>
      <c r="D91" s="27" t="s">
        <v>56</v>
      </c>
      <c r="E91" s="28" t="s">
        <v>13</v>
      </c>
      <c r="F91" s="29"/>
      <c r="G91" s="30"/>
      <c r="H91" s="29"/>
      <c r="I91" s="29"/>
      <c r="J91" s="31">
        <v>3.5000000000000001E-3</v>
      </c>
      <c r="K91" s="19">
        <v>3.5000000000000001E-3</v>
      </c>
      <c r="L91" s="47"/>
    </row>
    <row r="92" spans="3:12" ht="15.75" customHeight="1" x14ac:dyDescent="0.25">
      <c r="C92" s="50"/>
      <c r="D92" s="28"/>
      <c r="E92" s="28" t="s">
        <v>14</v>
      </c>
      <c r="F92" s="32"/>
      <c r="G92" s="19"/>
      <c r="H92" s="32"/>
      <c r="I92" s="32"/>
      <c r="J92" s="31">
        <v>4.4080000000000004</v>
      </c>
      <c r="K92" s="19">
        <v>4.4080000000000004</v>
      </c>
      <c r="L92" s="47"/>
    </row>
    <row r="93" spans="3:12" ht="15.75" customHeight="1" x14ac:dyDescent="0.25">
      <c r="C93" s="46">
        <v>43</v>
      </c>
      <c r="D93" s="36" t="s">
        <v>57</v>
      </c>
      <c r="E93" s="28" t="s">
        <v>13</v>
      </c>
      <c r="F93" s="29"/>
      <c r="G93" s="30"/>
      <c r="H93" s="29"/>
      <c r="I93" s="29"/>
      <c r="J93" s="31">
        <f>K93+L93</f>
        <v>1E-3</v>
      </c>
      <c r="K93" s="19">
        <v>1E-3</v>
      </c>
      <c r="L93" s="47"/>
    </row>
    <row r="94" spans="3:12" ht="15.75" customHeight="1" x14ac:dyDescent="0.25">
      <c r="C94" s="48"/>
      <c r="D94" s="28"/>
      <c r="E94" s="28" t="s">
        <v>14</v>
      </c>
      <c r="F94" s="32"/>
      <c r="G94" s="19"/>
      <c r="H94" s="32"/>
      <c r="I94" s="32"/>
      <c r="J94" s="31">
        <f>K94+L94</f>
        <v>1.0469999999999999</v>
      </c>
      <c r="K94" s="19">
        <v>1.0469999999999999</v>
      </c>
      <c r="L94" s="47"/>
    </row>
    <row r="95" spans="3:12" ht="15.75" customHeight="1" x14ac:dyDescent="0.25">
      <c r="C95" s="49">
        <v>44</v>
      </c>
      <c r="D95" s="27" t="s">
        <v>58</v>
      </c>
      <c r="E95" s="28" t="s">
        <v>13</v>
      </c>
      <c r="F95" s="29"/>
      <c r="G95" s="30"/>
      <c r="H95" s="29"/>
      <c r="I95" s="29"/>
      <c r="J95" s="31">
        <v>3.0000000000000001E-3</v>
      </c>
      <c r="K95" s="19">
        <v>3.0000000000000001E-3</v>
      </c>
      <c r="L95" s="47"/>
    </row>
    <row r="96" spans="3:12" ht="15.75" customHeight="1" x14ac:dyDescent="0.25">
      <c r="C96" s="50"/>
      <c r="D96" s="28"/>
      <c r="E96" s="28" t="s">
        <v>14</v>
      </c>
      <c r="F96" s="32"/>
      <c r="G96" s="19"/>
      <c r="H96" s="32"/>
      <c r="I96" s="32"/>
      <c r="J96" s="31">
        <v>3.1419999999999999</v>
      </c>
      <c r="K96" s="19">
        <v>3.1419999999999999</v>
      </c>
      <c r="L96" s="47"/>
    </row>
    <row r="97" spans="3:12" ht="15.75" customHeight="1" x14ac:dyDescent="0.25">
      <c r="C97" s="46">
        <v>45</v>
      </c>
      <c r="D97" s="27" t="s">
        <v>59</v>
      </c>
      <c r="E97" s="28" t="s">
        <v>13</v>
      </c>
      <c r="F97" s="29"/>
      <c r="G97" s="30"/>
      <c r="H97" s="29"/>
      <c r="I97" s="29"/>
      <c r="J97" s="31">
        <v>3.0000000000000001E-3</v>
      </c>
      <c r="K97" s="19">
        <v>3.0000000000000001E-3</v>
      </c>
      <c r="L97" s="47"/>
    </row>
    <row r="98" spans="3:12" ht="15.75" customHeight="1" x14ac:dyDescent="0.25">
      <c r="C98" s="48"/>
      <c r="D98" s="28"/>
      <c r="E98" s="28" t="s">
        <v>14</v>
      </c>
      <c r="F98" s="32"/>
      <c r="G98" s="19"/>
      <c r="H98" s="32"/>
      <c r="I98" s="32"/>
      <c r="J98" s="31">
        <v>8.4499999999999993</v>
      </c>
      <c r="K98" s="19">
        <v>8.4499999999999993</v>
      </c>
      <c r="L98" s="47"/>
    </row>
    <row r="99" spans="3:12" ht="15.75" customHeight="1" x14ac:dyDescent="0.25">
      <c r="C99" s="49">
        <v>46</v>
      </c>
      <c r="D99" s="27" t="s">
        <v>60</v>
      </c>
      <c r="E99" s="28" t="s">
        <v>13</v>
      </c>
      <c r="F99" s="29"/>
      <c r="G99" s="30"/>
      <c r="H99" s="29"/>
      <c r="I99" s="29"/>
      <c r="J99" s="31">
        <v>5.0000000000000001E-3</v>
      </c>
      <c r="K99" s="19">
        <v>5.0000000000000001E-3</v>
      </c>
      <c r="L99" s="47"/>
    </row>
    <row r="100" spans="3:12" ht="15.75" customHeight="1" x14ac:dyDescent="0.25">
      <c r="C100" s="50"/>
      <c r="D100" s="28"/>
      <c r="E100" s="28" t="s">
        <v>14</v>
      </c>
      <c r="F100" s="32"/>
      <c r="G100" s="19"/>
      <c r="H100" s="32"/>
      <c r="I100" s="32"/>
      <c r="J100" s="31">
        <v>5.2370000000000001</v>
      </c>
      <c r="K100" s="19">
        <v>5.2370000000000001</v>
      </c>
      <c r="L100" s="47"/>
    </row>
    <row r="101" spans="3:12" ht="15.75" customHeight="1" x14ac:dyDescent="0.25">
      <c r="C101" s="46">
        <v>47</v>
      </c>
      <c r="D101" s="27" t="s">
        <v>61</v>
      </c>
      <c r="E101" s="28" t="s">
        <v>13</v>
      </c>
      <c r="F101" s="29"/>
      <c r="G101" s="30"/>
      <c r="H101" s="29"/>
      <c r="I101" s="29"/>
      <c r="J101" s="31">
        <v>2.5000000000000001E-3</v>
      </c>
      <c r="K101" s="19">
        <v>2.5000000000000001E-3</v>
      </c>
      <c r="L101" s="47"/>
    </row>
    <row r="102" spans="3:12" ht="15.75" customHeight="1" x14ac:dyDescent="0.25">
      <c r="C102" s="48"/>
      <c r="D102" s="28"/>
      <c r="E102" s="28" t="s">
        <v>14</v>
      </c>
      <c r="F102" s="32"/>
      <c r="G102" s="19"/>
      <c r="H102" s="32"/>
      <c r="I102" s="32"/>
      <c r="J102" s="31">
        <v>2.6179999999999999</v>
      </c>
      <c r="K102" s="19">
        <v>2.6179999999999999</v>
      </c>
      <c r="L102" s="47"/>
    </row>
    <row r="103" spans="3:12" ht="15.75" customHeight="1" x14ac:dyDescent="0.25">
      <c r="C103" s="49">
        <v>48</v>
      </c>
      <c r="D103" s="27" t="s">
        <v>62</v>
      </c>
      <c r="E103" s="28" t="s">
        <v>13</v>
      </c>
      <c r="F103" s="29"/>
      <c r="G103" s="30"/>
      <c r="H103" s="29"/>
      <c r="I103" s="29"/>
      <c r="J103" s="31">
        <f>K103+L103</f>
        <v>8.9999999999999993E-3</v>
      </c>
      <c r="K103" s="19">
        <v>8.9999999999999993E-3</v>
      </c>
      <c r="L103" s="47"/>
    </row>
    <row r="104" spans="3:12" ht="15.75" customHeight="1" x14ac:dyDescent="0.25">
      <c r="C104" s="50"/>
      <c r="D104" s="28"/>
      <c r="E104" s="28" t="s">
        <v>14</v>
      </c>
      <c r="F104" s="32"/>
      <c r="G104" s="19"/>
      <c r="H104" s="32"/>
      <c r="I104" s="32"/>
      <c r="J104" s="31">
        <f>K104+L104</f>
        <v>10.911</v>
      </c>
      <c r="K104" s="19">
        <v>10.911</v>
      </c>
      <c r="L104" s="47"/>
    </row>
    <row r="105" spans="3:12" ht="15.75" customHeight="1" x14ac:dyDescent="0.25">
      <c r="C105" s="46">
        <v>49</v>
      </c>
      <c r="D105" s="27" t="s">
        <v>63</v>
      </c>
      <c r="E105" s="28" t="s">
        <v>13</v>
      </c>
      <c r="F105" s="29"/>
      <c r="G105" s="30"/>
      <c r="H105" s="29"/>
      <c r="I105" s="29"/>
      <c r="J105" s="31">
        <f>K105+L105</f>
        <v>1E-3</v>
      </c>
      <c r="K105" s="19">
        <v>1E-3</v>
      </c>
      <c r="L105" s="47"/>
    </row>
    <row r="106" spans="3:12" ht="15.75" customHeight="1" x14ac:dyDescent="0.25">
      <c r="C106" s="48"/>
      <c r="D106" s="28"/>
      <c r="E106" s="28" t="s">
        <v>14</v>
      </c>
      <c r="F106" s="32"/>
      <c r="G106" s="19"/>
      <c r="H106" s="32"/>
      <c r="I106" s="32"/>
      <c r="J106" s="31">
        <f>K106+L106</f>
        <v>1.0469999999999999</v>
      </c>
      <c r="K106" s="19">
        <v>1.0469999999999999</v>
      </c>
      <c r="L106" s="47"/>
    </row>
    <row r="109" spans="3:12" ht="15.75" x14ac:dyDescent="0.25">
      <c r="D109" s="52" t="s">
        <v>64</v>
      </c>
      <c r="E109" s="52"/>
      <c r="F109" s="52"/>
      <c r="G109" s="52" t="s">
        <v>65</v>
      </c>
      <c r="H109" s="52"/>
      <c r="I109" s="52"/>
      <c r="J109" s="52" t="s">
        <v>65</v>
      </c>
      <c r="K109" s="53"/>
    </row>
    <row r="110" spans="3:12" ht="15.75" x14ac:dyDescent="0.25">
      <c r="D110" s="52"/>
      <c r="E110" s="52"/>
      <c r="F110" s="52"/>
      <c r="G110" s="52"/>
      <c r="H110" s="52"/>
      <c r="I110" s="52"/>
      <c r="J110" s="52"/>
      <c r="K110" s="53"/>
    </row>
    <row r="111" spans="3:12" ht="15.75" x14ac:dyDescent="0.25">
      <c r="D111" s="52" t="s">
        <v>66</v>
      </c>
      <c r="E111" s="52"/>
      <c r="F111" s="52"/>
      <c r="G111" s="52" t="s">
        <v>67</v>
      </c>
      <c r="H111" s="52"/>
      <c r="I111" s="52"/>
      <c r="J111" s="52" t="s">
        <v>67</v>
      </c>
      <c r="K111" s="53"/>
    </row>
  </sheetData>
  <mergeCells count="8">
    <mergeCell ref="C2:L2"/>
    <mergeCell ref="C4:C6"/>
    <mergeCell ref="D4:D6"/>
    <mergeCell ref="E4:E6"/>
    <mergeCell ref="F4:F6"/>
    <mergeCell ref="G4:L4"/>
    <mergeCell ref="G5:I5"/>
    <mergeCell ref="J5:L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1 полуг.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2017-08-14T13:18:16Z</dcterms:created>
  <dcterms:modified xsi:type="dcterms:W3CDTF">2017-08-14T13:18:40Z</dcterms:modified>
</cp:coreProperties>
</file>