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9 ме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59" i="1" l="1"/>
  <c r="J159" i="1" s="1"/>
  <c r="K158" i="1"/>
  <c r="J158" i="1" s="1"/>
  <c r="K157" i="1"/>
  <c r="J157" i="1" s="1"/>
  <c r="K156" i="1"/>
  <c r="J156" i="1" s="1"/>
  <c r="K155" i="1"/>
  <c r="J155" i="1" s="1"/>
  <c r="K154" i="1"/>
  <c r="J154" i="1" s="1"/>
  <c r="K153" i="1"/>
  <c r="J153" i="1" s="1"/>
  <c r="K152" i="1"/>
  <c r="J152" i="1" s="1"/>
  <c r="K145" i="1"/>
  <c r="J145" i="1" s="1"/>
  <c r="K144" i="1"/>
  <c r="J144" i="1" s="1"/>
  <c r="K143" i="1"/>
  <c r="J143" i="1" s="1"/>
  <c r="K142" i="1"/>
  <c r="J142" i="1" s="1"/>
  <c r="L132" i="1"/>
  <c r="J132" i="1" s="1"/>
  <c r="L131" i="1"/>
  <c r="J131" i="1" s="1"/>
  <c r="L130" i="1"/>
  <c r="J130" i="1" s="1"/>
  <c r="L129" i="1"/>
  <c r="J129" i="1" s="1"/>
  <c r="L128" i="1"/>
  <c r="J128" i="1" s="1"/>
  <c r="L127" i="1"/>
  <c r="J127" i="1" s="1"/>
  <c r="L126" i="1"/>
  <c r="J126" i="1" s="1"/>
  <c r="L125" i="1"/>
  <c r="J125" i="1" s="1"/>
  <c r="L102" i="1"/>
  <c r="S93" i="1" s="1"/>
  <c r="K102" i="1"/>
  <c r="J102" i="1"/>
  <c r="I102" i="1"/>
  <c r="D102" i="1"/>
  <c r="L101" i="1"/>
  <c r="K101" i="1"/>
  <c r="J101" i="1" s="1"/>
  <c r="I101" i="1"/>
  <c r="E101" i="1"/>
  <c r="F101" i="1" s="1"/>
  <c r="O100" i="1"/>
  <c r="L100" i="1"/>
  <c r="K100" i="1"/>
  <c r="J100" i="1" s="1"/>
  <c r="I100" i="1"/>
  <c r="E100" i="1"/>
  <c r="F100" i="1" s="1"/>
  <c r="L99" i="1"/>
  <c r="K99" i="1"/>
  <c r="J99" i="1" s="1"/>
  <c r="E99" i="1"/>
  <c r="L98" i="1"/>
  <c r="K98" i="1"/>
  <c r="J98" i="1" s="1"/>
  <c r="I98" i="1"/>
  <c r="E98" i="1"/>
  <c r="F98" i="1" s="1"/>
  <c r="L97" i="1"/>
  <c r="K97" i="1"/>
  <c r="J97" i="1" s="1"/>
  <c r="I97" i="1"/>
  <c r="E97" i="1"/>
  <c r="F97" i="1" s="1"/>
  <c r="L96" i="1"/>
  <c r="K96" i="1"/>
  <c r="J96" i="1" s="1"/>
  <c r="I96" i="1"/>
  <c r="E96" i="1"/>
  <c r="F96" i="1" s="1"/>
  <c r="L95" i="1"/>
  <c r="K95" i="1"/>
  <c r="J95" i="1" s="1"/>
  <c r="I95" i="1"/>
  <c r="E95" i="1"/>
  <c r="F95" i="1" s="1"/>
  <c r="L94" i="1"/>
  <c r="K94" i="1"/>
  <c r="J94" i="1" s="1"/>
  <c r="I94" i="1"/>
  <c r="E94" i="1"/>
  <c r="F94" i="1" s="1"/>
  <c r="L93" i="1"/>
  <c r="K93" i="1"/>
  <c r="J93" i="1"/>
  <c r="E93" i="1" s="1"/>
  <c r="S92" i="1"/>
  <c r="L92" i="1"/>
  <c r="K92" i="1"/>
  <c r="J92" i="1" s="1"/>
  <c r="E92" i="1" s="1"/>
  <c r="L91" i="1"/>
  <c r="K91" i="1"/>
  <c r="J91" i="1"/>
  <c r="E91" i="1" s="1"/>
  <c r="I91" i="1"/>
  <c r="F91" i="1"/>
  <c r="L90" i="1"/>
  <c r="K90" i="1"/>
  <c r="J90" i="1"/>
  <c r="E90" i="1" s="1"/>
  <c r="I90" i="1"/>
  <c r="F90" i="1"/>
  <c r="L89" i="1"/>
  <c r="K89" i="1"/>
  <c r="J89" i="1"/>
  <c r="E89" i="1" s="1"/>
  <c r="I89" i="1"/>
  <c r="F89" i="1"/>
  <c r="L88" i="1"/>
  <c r="K88" i="1"/>
  <c r="J88" i="1"/>
  <c r="E88" i="1" s="1"/>
  <c r="I88" i="1"/>
  <c r="F88" i="1"/>
  <c r="L87" i="1"/>
  <c r="K87" i="1"/>
  <c r="J87" i="1"/>
  <c r="E87" i="1" s="1"/>
  <c r="I87" i="1"/>
  <c r="F87" i="1"/>
  <c r="L86" i="1"/>
  <c r="K86" i="1"/>
  <c r="J86" i="1"/>
  <c r="E86" i="1" s="1"/>
  <c r="I86" i="1"/>
  <c r="F86" i="1"/>
  <c r="L85" i="1"/>
  <c r="K85" i="1"/>
  <c r="J85" i="1"/>
  <c r="E85" i="1" s="1"/>
  <c r="I85" i="1"/>
  <c r="F85" i="1"/>
  <c r="L84" i="1"/>
  <c r="K84" i="1"/>
  <c r="J84" i="1"/>
  <c r="E84" i="1" s="1"/>
  <c r="I84" i="1"/>
  <c r="F84" i="1"/>
  <c r="L83" i="1"/>
  <c r="K83" i="1"/>
  <c r="J83" i="1"/>
  <c r="E83" i="1" s="1"/>
  <c r="F83" i="1" s="1"/>
  <c r="I83" i="1"/>
  <c r="L82" i="1"/>
  <c r="K82" i="1"/>
  <c r="J82" i="1"/>
  <c r="E82" i="1" s="1"/>
  <c r="I82" i="1"/>
  <c r="F82" i="1"/>
  <c r="L81" i="1"/>
  <c r="K81" i="1"/>
  <c r="J81" i="1"/>
  <c r="E81" i="1" s="1"/>
  <c r="I81" i="1"/>
  <c r="F81" i="1"/>
  <c r="L80" i="1"/>
  <c r="K80" i="1"/>
  <c r="J80" i="1"/>
  <c r="E80" i="1" s="1"/>
  <c r="I80" i="1"/>
  <c r="F80" i="1"/>
  <c r="L79" i="1"/>
  <c r="K79" i="1"/>
  <c r="J79" i="1"/>
  <c r="E79" i="1" s="1"/>
  <c r="I79" i="1"/>
  <c r="F79" i="1"/>
  <c r="L78" i="1"/>
  <c r="K78" i="1"/>
  <c r="J78" i="1"/>
  <c r="E78" i="1" s="1"/>
  <c r="I78" i="1"/>
  <c r="F78" i="1"/>
  <c r="L77" i="1"/>
  <c r="K77" i="1"/>
  <c r="J77" i="1"/>
  <c r="E77" i="1" s="1"/>
  <c r="F77" i="1" s="1"/>
  <c r="I77" i="1"/>
  <c r="L76" i="1"/>
  <c r="K76" i="1"/>
  <c r="J76" i="1"/>
  <c r="E76" i="1" s="1"/>
  <c r="I76" i="1"/>
  <c r="F76" i="1"/>
  <c r="L75" i="1"/>
  <c r="K75" i="1"/>
  <c r="J75" i="1"/>
  <c r="E75" i="1" s="1"/>
  <c r="F75" i="1" s="1"/>
  <c r="I75" i="1"/>
  <c r="L74" i="1"/>
  <c r="K74" i="1"/>
  <c r="J74" i="1"/>
  <c r="E74" i="1" s="1"/>
  <c r="I74" i="1"/>
  <c r="F74" i="1"/>
  <c r="L73" i="1"/>
  <c r="J73" i="1" s="1"/>
  <c r="E73" i="1" s="1"/>
  <c r="K73" i="1"/>
  <c r="L72" i="1"/>
  <c r="K72" i="1"/>
  <c r="J72" i="1"/>
  <c r="E72" i="1" s="1"/>
  <c r="L71" i="1"/>
  <c r="K71" i="1"/>
  <c r="J71" i="1"/>
  <c r="E71" i="1" s="1"/>
  <c r="L70" i="1"/>
  <c r="K70" i="1"/>
  <c r="J70" i="1"/>
  <c r="E70" i="1" s="1"/>
  <c r="L69" i="1"/>
  <c r="K69" i="1"/>
  <c r="J69" i="1"/>
  <c r="E69" i="1" s="1"/>
  <c r="L68" i="1"/>
  <c r="K68" i="1"/>
  <c r="J68" i="1"/>
  <c r="E68" i="1" s="1"/>
  <c r="L67" i="1"/>
  <c r="K67" i="1"/>
  <c r="J67" i="1"/>
  <c r="E67" i="1" s="1"/>
  <c r="L66" i="1"/>
  <c r="K66" i="1"/>
  <c r="J66" i="1"/>
  <c r="E66" i="1" s="1"/>
  <c r="L65" i="1"/>
  <c r="K65" i="1"/>
  <c r="J65" i="1"/>
  <c r="E65" i="1" s="1"/>
  <c r="L64" i="1"/>
  <c r="K64" i="1"/>
  <c r="J64" i="1"/>
  <c r="E64" i="1" s="1"/>
  <c r="L63" i="1"/>
  <c r="J63" i="1" s="1"/>
  <c r="E63" i="1" s="1"/>
  <c r="K63" i="1"/>
  <c r="L62" i="1"/>
  <c r="K62" i="1"/>
  <c r="J62" i="1"/>
  <c r="E62" i="1" s="1"/>
  <c r="L61" i="1"/>
  <c r="K61" i="1"/>
  <c r="J61" i="1"/>
  <c r="E61" i="1" s="1"/>
  <c r="F61" i="1" s="1"/>
  <c r="I61" i="1"/>
  <c r="L60" i="1"/>
  <c r="K60" i="1"/>
  <c r="J60" i="1"/>
  <c r="E60" i="1" s="1"/>
  <c r="I60" i="1"/>
  <c r="F60" i="1"/>
  <c r="L59" i="1"/>
  <c r="J59" i="1" s="1"/>
  <c r="E59" i="1" s="1"/>
  <c r="F59" i="1" s="1"/>
  <c r="K59" i="1"/>
  <c r="I59" i="1"/>
  <c r="L58" i="1"/>
  <c r="K58" i="1"/>
  <c r="J58" i="1"/>
  <c r="E58" i="1" s="1"/>
  <c r="I58" i="1"/>
  <c r="F58" i="1"/>
  <c r="L57" i="1"/>
  <c r="J57" i="1" s="1"/>
  <c r="E57" i="1" s="1"/>
  <c r="F57" i="1" s="1"/>
  <c r="K57" i="1"/>
  <c r="I57" i="1"/>
  <c r="L56" i="1"/>
  <c r="K56" i="1"/>
  <c r="J56" i="1"/>
  <c r="E56" i="1" s="1"/>
  <c r="I56" i="1"/>
  <c r="F56" i="1"/>
  <c r="L55" i="1"/>
  <c r="J55" i="1" s="1"/>
  <c r="E55" i="1" s="1"/>
  <c r="F55" i="1" s="1"/>
  <c r="K55" i="1"/>
  <c r="I55" i="1"/>
  <c r="L54" i="1"/>
  <c r="K54" i="1"/>
  <c r="J54" i="1"/>
  <c r="E54" i="1" s="1"/>
  <c r="I54" i="1"/>
  <c r="F54" i="1"/>
  <c r="L53" i="1"/>
  <c r="J53" i="1" s="1"/>
  <c r="E53" i="1" s="1"/>
  <c r="F53" i="1" s="1"/>
  <c r="K53" i="1"/>
  <c r="I53" i="1"/>
  <c r="L52" i="1"/>
  <c r="K52" i="1"/>
  <c r="J52" i="1"/>
  <c r="E52" i="1" s="1"/>
  <c r="I52" i="1"/>
  <c r="F52" i="1"/>
  <c r="L51" i="1"/>
  <c r="J51" i="1" s="1"/>
  <c r="E51" i="1" s="1"/>
  <c r="K51" i="1"/>
  <c r="L50" i="1"/>
  <c r="K50" i="1"/>
  <c r="J50" i="1"/>
  <c r="E50" i="1" s="1"/>
  <c r="L49" i="1"/>
  <c r="J49" i="1" s="1"/>
  <c r="E49" i="1" s="1"/>
  <c r="F49" i="1" s="1"/>
  <c r="K49" i="1"/>
  <c r="I49" i="1"/>
  <c r="L48" i="1"/>
  <c r="K48" i="1"/>
  <c r="J48" i="1"/>
  <c r="E48" i="1" s="1"/>
  <c r="I48" i="1"/>
  <c r="F48" i="1"/>
  <c r="L47" i="1"/>
  <c r="J47" i="1" s="1"/>
  <c r="E47" i="1" s="1"/>
  <c r="F47" i="1" s="1"/>
  <c r="K47" i="1"/>
  <c r="I47" i="1"/>
  <c r="L46" i="1"/>
  <c r="J46" i="1" s="1"/>
  <c r="E46" i="1" s="1"/>
  <c r="F46" i="1" s="1"/>
  <c r="K46" i="1"/>
  <c r="I46" i="1"/>
  <c r="L45" i="1"/>
  <c r="J45" i="1" s="1"/>
  <c r="E45" i="1" s="1"/>
  <c r="K45" i="1"/>
  <c r="L44" i="1"/>
  <c r="J44" i="1" s="1"/>
  <c r="E44" i="1" s="1"/>
  <c r="K44" i="1"/>
  <c r="L43" i="1"/>
  <c r="J43" i="1" s="1"/>
  <c r="E43" i="1" s="1"/>
  <c r="F43" i="1" s="1"/>
  <c r="K43" i="1"/>
  <c r="I43" i="1"/>
  <c r="L42" i="1"/>
  <c r="J42" i="1" s="1"/>
  <c r="E42" i="1" s="1"/>
  <c r="F42" i="1" s="1"/>
  <c r="K42" i="1"/>
  <c r="I42" i="1"/>
  <c r="L41" i="1"/>
  <c r="J41" i="1" s="1"/>
  <c r="E41" i="1" s="1"/>
  <c r="F41" i="1" s="1"/>
  <c r="K41" i="1"/>
  <c r="I41" i="1"/>
  <c r="L40" i="1"/>
  <c r="J40" i="1" s="1"/>
  <c r="E40" i="1" s="1"/>
  <c r="F40" i="1" s="1"/>
  <c r="K40" i="1"/>
  <c r="I40" i="1"/>
  <c r="L39" i="1"/>
  <c r="J39" i="1" s="1"/>
  <c r="E39" i="1" s="1"/>
  <c r="F39" i="1" s="1"/>
  <c r="K39" i="1"/>
  <c r="I39" i="1"/>
  <c r="L38" i="1"/>
  <c r="J38" i="1" s="1"/>
  <c r="E38" i="1" s="1"/>
  <c r="F38" i="1" s="1"/>
  <c r="K38" i="1"/>
  <c r="I38" i="1"/>
  <c r="L37" i="1"/>
  <c r="J37" i="1" s="1"/>
  <c r="E37" i="1" s="1"/>
  <c r="F37" i="1" s="1"/>
  <c r="K37" i="1"/>
  <c r="I37" i="1"/>
  <c r="L36" i="1"/>
  <c r="J36" i="1" s="1"/>
  <c r="E36" i="1" s="1"/>
  <c r="K36" i="1"/>
  <c r="L35" i="1"/>
  <c r="J35" i="1" s="1"/>
  <c r="E35" i="1" s="1"/>
  <c r="F35" i="1" s="1"/>
  <c r="K35" i="1"/>
  <c r="I35" i="1"/>
  <c r="L34" i="1"/>
  <c r="J34" i="1" s="1"/>
  <c r="E34" i="1" s="1"/>
  <c r="F34" i="1" s="1"/>
  <c r="K34" i="1"/>
  <c r="I34" i="1"/>
  <c r="L33" i="1"/>
  <c r="J33" i="1" s="1"/>
  <c r="E33" i="1" s="1"/>
  <c r="K33" i="1"/>
  <c r="L32" i="1"/>
  <c r="J32" i="1" s="1"/>
  <c r="E32" i="1" s="1"/>
  <c r="K32" i="1"/>
  <c r="L31" i="1"/>
  <c r="J31" i="1" s="1"/>
  <c r="E31" i="1" s="1"/>
  <c r="F31" i="1" s="1"/>
  <c r="K31" i="1"/>
  <c r="I31" i="1"/>
  <c r="L30" i="1"/>
  <c r="J30" i="1" s="1"/>
  <c r="E30" i="1" s="1"/>
  <c r="F30" i="1" s="1"/>
  <c r="K30" i="1"/>
  <c r="I30" i="1"/>
  <c r="L29" i="1"/>
  <c r="J29" i="1" s="1"/>
  <c r="E29" i="1" s="1"/>
  <c r="F29" i="1" s="1"/>
  <c r="K29" i="1"/>
  <c r="I29" i="1"/>
  <c r="L28" i="1"/>
  <c r="J28" i="1" s="1"/>
  <c r="E28" i="1" s="1"/>
  <c r="F28" i="1" s="1"/>
  <c r="K28" i="1"/>
  <c r="I28" i="1"/>
  <c r="L27" i="1"/>
  <c r="J27" i="1" s="1"/>
  <c r="E27" i="1" s="1"/>
  <c r="F27" i="1" s="1"/>
  <c r="K27" i="1"/>
  <c r="I27" i="1"/>
  <c r="L26" i="1"/>
  <c r="J26" i="1" s="1"/>
  <c r="E26" i="1" s="1"/>
  <c r="F26" i="1" s="1"/>
  <c r="I26" i="1"/>
  <c r="L25" i="1"/>
  <c r="J25" i="1" s="1"/>
  <c r="E25" i="1" s="1"/>
  <c r="K25" i="1"/>
  <c r="L24" i="1"/>
  <c r="J24" i="1" s="1"/>
  <c r="E24" i="1" s="1"/>
  <c r="F24" i="1" s="1"/>
  <c r="K24" i="1"/>
  <c r="I24" i="1"/>
  <c r="L23" i="1"/>
  <c r="J23" i="1" s="1"/>
  <c r="E23" i="1" s="1"/>
  <c r="F23" i="1" s="1"/>
  <c r="K23" i="1"/>
  <c r="I23" i="1"/>
  <c r="L22" i="1"/>
  <c r="J22" i="1" s="1"/>
  <c r="E22" i="1" s="1"/>
  <c r="K22" i="1"/>
  <c r="L21" i="1"/>
  <c r="J21" i="1" s="1"/>
  <c r="E21" i="1" s="1"/>
  <c r="K21" i="1"/>
  <c r="L20" i="1"/>
  <c r="J20" i="1" s="1"/>
  <c r="E20" i="1" s="1"/>
  <c r="F20" i="1" s="1"/>
  <c r="K20" i="1"/>
  <c r="I20" i="1"/>
  <c r="L19" i="1"/>
  <c r="J19" i="1" s="1"/>
  <c r="E19" i="1" s="1"/>
  <c r="F19" i="1" s="1"/>
  <c r="K19" i="1"/>
  <c r="I19" i="1"/>
  <c r="L18" i="1"/>
  <c r="J18" i="1" s="1"/>
  <c r="E18" i="1" s="1"/>
  <c r="F18" i="1" s="1"/>
  <c r="I18" i="1"/>
  <c r="L17" i="1"/>
  <c r="K17" i="1"/>
  <c r="J17" i="1" s="1"/>
  <c r="E17" i="1" s="1"/>
  <c r="F17" i="1" s="1"/>
  <c r="I17" i="1"/>
  <c r="E102" i="1" l="1"/>
  <c r="F102" i="1" s="1"/>
  <c r="Q100" i="1"/>
  <c r="S91" i="1"/>
</calcChain>
</file>

<file path=xl/sharedStrings.xml><?xml version="1.0" encoding="utf-8"?>
<sst xmlns="http://schemas.openxmlformats.org/spreadsheetml/2006/main" count="318" uniqueCount="181">
  <si>
    <t xml:space="preserve">   </t>
  </si>
  <si>
    <t>Форма №3</t>
  </si>
  <si>
    <t>"Утверждаю"</t>
  </si>
  <si>
    <t xml:space="preserve">Генеральный директор </t>
  </si>
  <si>
    <t>ООО "ЖКС №1 В.О. района"</t>
  </si>
  <si>
    <t>________________Ю.П.Матвеев</t>
  </si>
  <si>
    <t>м.п.</t>
  </si>
  <si>
    <t>Выполнение плана текущего ремонта за 9 месяцев  2017 года</t>
  </si>
  <si>
    <t xml:space="preserve">по ООО "ЖКС №1 Василеостровского района"  </t>
  </si>
  <si>
    <t>Код</t>
  </si>
  <si>
    <t>Наименование работ</t>
  </si>
  <si>
    <t>ед.изм.</t>
  </si>
  <si>
    <t>План на  2017</t>
  </si>
  <si>
    <t>Вып. 2 кв.</t>
  </si>
  <si>
    <t>% выполнения</t>
  </si>
  <si>
    <t>Выполнено на  01.10.2017</t>
  </si>
  <si>
    <t>Текущий ремонт, выполняемый за счет средств платы населения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</si>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</sst>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0_ ;[Red]\-#,##0.00\ "/>
    <numFmt numFmtId="166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4" fillId="0" borderId="0" xfId="2" applyFont="1"/>
    <xf numFmtId="0" fontId="2" fillId="0" borderId="0" xfId="2" applyFont="1"/>
    <xf numFmtId="0" fontId="3" fillId="0" borderId="0" xfId="2" applyFont="1"/>
    <xf numFmtId="49" fontId="5" fillId="0" borderId="0" xfId="2" applyNumberFormat="1" applyFont="1"/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1" applyFont="1" applyFill="1" applyAlignment="1">
      <alignment horizontal="center" wrapText="1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center"/>
    </xf>
    <xf numFmtId="2" fontId="11" fillId="2" borderId="7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center" vertical="center"/>
    </xf>
    <xf numFmtId="2" fontId="11" fillId="2" borderId="11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3" fillId="2" borderId="1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/>
    </xf>
    <xf numFmtId="2" fontId="2" fillId="2" borderId="13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2" fontId="2" fillId="2" borderId="0" xfId="1" applyNumberFormat="1" applyFont="1" applyFill="1"/>
    <xf numFmtId="49" fontId="3" fillId="2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/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center"/>
    </xf>
    <xf numFmtId="2" fontId="11" fillId="2" borderId="13" xfId="1" applyNumberFormat="1" applyFont="1" applyFill="1" applyBorder="1" applyAlignment="1">
      <alignment horizontal="center" vertical="center"/>
    </xf>
    <xf numFmtId="2" fontId="11" fillId="2" borderId="11" xfId="1" applyNumberFormat="1" applyFont="1" applyFill="1" applyBorder="1" applyAlignment="1">
      <alignment horizontal="center" vertical="center"/>
    </xf>
    <xf numFmtId="1" fontId="11" fillId="2" borderId="1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2" fontId="11" fillId="2" borderId="0" xfId="1" applyNumberFormat="1" applyFont="1" applyFill="1"/>
    <xf numFmtId="2" fontId="3" fillId="2" borderId="13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  <xf numFmtId="166" fontId="2" fillId="2" borderId="0" xfId="1" applyNumberFormat="1" applyFont="1" applyFill="1"/>
    <xf numFmtId="49" fontId="3" fillId="2" borderId="0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2" fontId="3" fillId="2" borderId="0" xfId="1" applyNumberFormat="1" applyFont="1" applyFill="1" applyBorder="1"/>
    <xf numFmtId="0" fontId="3" fillId="2" borderId="0" xfId="1" applyFont="1" applyFill="1" applyBorder="1"/>
    <xf numFmtId="0" fontId="3" fillId="0" borderId="0" xfId="1" applyFont="1" applyFill="1" applyBorder="1" applyAlignment="1">
      <alignment horizontal="left"/>
    </xf>
    <xf numFmtId="0" fontId="13" fillId="0" borderId="0" xfId="1" applyFont="1" applyFill="1"/>
    <xf numFmtId="2" fontId="3" fillId="0" borderId="0" xfId="1" applyNumberFormat="1" applyFont="1" applyFill="1"/>
    <xf numFmtId="0" fontId="3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1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2" fillId="0" borderId="1" xfId="1" applyFont="1" applyFill="1" applyBorder="1"/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/>
    <xf numFmtId="0" fontId="2" fillId="0" borderId="0" xfId="1" applyFont="1" applyFill="1" applyBorder="1"/>
    <xf numFmtId="0" fontId="2" fillId="0" borderId="14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2" fontId="3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pto\04.&#1042;&#1086;&#1088;&#1086;&#1073;&#1100;&#1077;&#1074;&#1072;\&#1044;&#1086;&#1082;&#1091;&#1084;&#1077;&#1085;&#1090;&#1099;%20&#1053;&#1072;&#1090;&#1091;&#1089;&#1080;\&#1058;&#1077;&#1082;&#1091;&#1097;&#1080;&#1081;%20&#1088;&#1077;&#1084;&#1086;&#1085;&#1090;%202017\&#1054;&#1058;&#1063;&#1045;&#105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17"/>
      <sheetName val="1 кв."/>
      <sheetName val="апрель "/>
      <sheetName val="май "/>
      <sheetName val="июнь"/>
      <sheetName val="2 кв. (2)"/>
      <sheetName val="1 полугод. (2)"/>
      <sheetName val="июль"/>
      <sheetName val="август"/>
      <sheetName val="сентябрь"/>
      <sheetName val="3 кв."/>
      <sheetName val="9 мес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H18">
            <v>5168.1469999999999</v>
          </cell>
          <cell r="I18">
            <v>21210.84</v>
          </cell>
        </row>
        <row r="19">
          <cell r="I19">
            <v>2</v>
          </cell>
        </row>
        <row r="20">
          <cell r="H20">
            <v>0.42899999999999999</v>
          </cell>
          <cell r="I20">
            <v>0.69199999999999995</v>
          </cell>
        </row>
        <row r="21">
          <cell r="H21">
            <v>384.38199999999995</v>
          </cell>
          <cell r="I21">
            <v>409.24400000000003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0.42899999999999999</v>
          </cell>
          <cell r="I24">
            <v>0.69199999999999995</v>
          </cell>
        </row>
        <row r="25">
          <cell r="H25">
            <v>384.38199999999995</v>
          </cell>
          <cell r="I25">
            <v>409.24400000000003</v>
          </cell>
        </row>
        <row r="26">
          <cell r="H26">
            <v>0</v>
          </cell>
          <cell r="I26">
            <v>0</v>
          </cell>
        </row>
        <row r="27">
          <cell r="I27">
            <v>0</v>
          </cell>
        </row>
        <row r="28">
          <cell r="H28">
            <v>41.415999999999997</v>
          </cell>
          <cell r="I28">
            <v>0</v>
          </cell>
        </row>
        <row r="29">
          <cell r="H29">
            <v>6</v>
          </cell>
          <cell r="I29">
            <v>0</v>
          </cell>
        </row>
        <row r="30">
          <cell r="H30">
            <v>41.415999999999997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7.5609999999999999</v>
          </cell>
        </row>
        <row r="39">
          <cell r="H39">
            <v>0</v>
          </cell>
          <cell r="I39">
            <v>3715.625</v>
          </cell>
        </row>
        <row r="40">
          <cell r="H40">
            <v>0.33400000000000007</v>
          </cell>
          <cell r="I40">
            <v>0</v>
          </cell>
        </row>
        <row r="41">
          <cell r="H41">
            <v>428.51700000000005</v>
          </cell>
          <cell r="I41">
            <v>0</v>
          </cell>
        </row>
        <row r="42">
          <cell r="H42">
            <v>4.8030000000000008</v>
          </cell>
          <cell r="I42">
            <v>36.467999999999996</v>
          </cell>
        </row>
        <row r="43">
          <cell r="H43">
            <v>16</v>
          </cell>
          <cell r="I43">
            <v>48</v>
          </cell>
        </row>
        <row r="44">
          <cell r="H44">
            <v>1677.2249999999999</v>
          </cell>
          <cell r="I44">
            <v>10952.594999999999</v>
          </cell>
        </row>
        <row r="45">
          <cell r="H45">
            <v>0.17399999999999999</v>
          </cell>
          <cell r="I45">
            <v>0</v>
          </cell>
        </row>
        <row r="46">
          <cell r="H46">
            <v>65.353999999999999</v>
          </cell>
          <cell r="I46">
            <v>0</v>
          </cell>
        </row>
        <row r="47">
          <cell r="H47">
            <v>0.30820000000000003</v>
          </cell>
          <cell r="I47">
            <v>0</v>
          </cell>
        </row>
        <row r="48">
          <cell r="H48">
            <v>218.232</v>
          </cell>
          <cell r="I48">
            <v>0</v>
          </cell>
        </row>
        <row r="49">
          <cell r="H49">
            <v>763</v>
          </cell>
          <cell r="I49">
            <v>212</v>
          </cell>
        </row>
        <row r="50">
          <cell r="H50">
            <v>746.00900000000001</v>
          </cell>
          <cell r="I50">
            <v>146.18599999999998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912</v>
          </cell>
          <cell r="I55">
            <v>5</v>
          </cell>
        </row>
        <row r="56">
          <cell r="H56">
            <v>597.19600000000014</v>
          </cell>
          <cell r="I56">
            <v>240.11600000000001</v>
          </cell>
        </row>
        <row r="57">
          <cell r="H57">
            <v>11</v>
          </cell>
          <cell r="I57">
            <v>0</v>
          </cell>
        </row>
        <row r="58">
          <cell r="H58">
            <v>301.76299999999998</v>
          </cell>
          <cell r="I58">
            <v>0</v>
          </cell>
        </row>
        <row r="59">
          <cell r="H59">
            <v>615</v>
          </cell>
          <cell r="I59">
            <v>332</v>
          </cell>
        </row>
        <row r="60">
          <cell r="H60">
            <v>523.55000000000007</v>
          </cell>
          <cell r="I60">
            <v>5747.0740000000005</v>
          </cell>
        </row>
        <row r="61">
          <cell r="H61">
            <v>0.1305</v>
          </cell>
          <cell r="I61">
            <v>0</v>
          </cell>
        </row>
        <row r="62">
          <cell r="H62">
            <v>182.18299999999999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1.4999999999999999E-2</v>
          </cell>
          <cell r="I75">
            <v>0</v>
          </cell>
        </row>
        <row r="76">
          <cell r="H76">
            <v>2.3199999999999998</v>
          </cell>
          <cell r="I76">
            <v>0</v>
          </cell>
        </row>
        <row r="77">
          <cell r="H77">
            <v>3467.7119999999995</v>
          </cell>
          <cell r="I77">
            <v>0</v>
          </cell>
        </row>
        <row r="78">
          <cell r="H78">
            <v>2.5119000000000007</v>
          </cell>
          <cell r="I78">
            <v>0</v>
          </cell>
        </row>
        <row r="79">
          <cell r="H79">
            <v>2675.799</v>
          </cell>
          <cell r="I79">
            <v>0</v>
          </cell>
        </row>
        <row r="80">
          <cell r="H80">
            <v>0.22000000000000003</v>
          </cell>
          <cell r="I80">
            <v>0</v>
          </cell>
        </row>
        <row r="81">
          <cell r="H81">
            <v>235.65500000000003</v>
          </cell>
          <cell r="I81">
            <v>0</v>
          </cell>
        </row>
        <row r="82">
          <cell r="H82">
            <v>1.2424000000000004</v>
          </cell>
          <cell r="I82">
            <v>0</v>
          </cell>
        </row>
        <row r="83">
          <cell r="H83">
            <v>1208.7710000000002</v>
          </cell>
          <cell r="I83">
            <v>0</v>
          </cell>
        </row>
        <row r="84">
          <cell r="H84">
            <v>0.45300000000000001</v>
          </cell>
          <cell r="I84">
            <v>0</v>
          </cell>
        </row>
        <row r="85">
          <cell r="H85">
            <v>418.67899999999997</v>
          </cell>
          <cell r="I85">
            <v>0</v>
          </cell>
        </row>
        <row r="86">
          <cell r="H86">
            <v>0.59650000000000003</v>
          </cell>
          <cell r="I86">
            <v>0</v>
          </cell>
        </row>
        <row r="87">
          <cell r="H87">
            <v>812.69399999999996</v>
          </cell>
          <cell r="I87">
            <v>0</v>
          </cell>
        </row>
        <row r="88">
          <cell r="H88">
            <v>13</v>
          </cell>
          <cell r="I88">
            <v>0</v>
          </cell>
        </row>
        <row r="89">
          <cell r="H89">
            <v>31.316000000000003</v>
          </cell>
          <cell r="I89">
            <v>0</v>
          </cell>
        </row>
        <row r="90">
          <cell r="H90">
            <v>898</v>
          </cell>
          <cell r="I90">
            <v>0</v>
          </cell>
        </row>
        <row r="91">
          <cell r="H91">
            <v>760.59699999999987</v>
          </cell>
          <cell r="I91">
            <v>0</v>
          </cell>
        </row>
        <row r="92">
          <cell r="H92">
            <v>3863.0050000000001</v>
          </cell>
          <cell r="I92">
            <v>0</v>
          </cell>
        </row>
        <row r="93">
          <cell r="H93">
            <v>1.752</v>
          </cell>
          <cell r="I93">
            <v>0</v>
          </cell>
        </row>
        <row r="94">
          <cell r="H94">
            <v>296.11599999999999</v>
          </cell>
          <cell r="I94">
            <v>0</v>
          </cell>
        </row>
        <row r="95">
          <cell r="H95">
            <v>3730</v>
          </cell>
          <cell r="I95">
            <v>0</v>
          </cell>
        </row>
        <row r="96">
          <cell r="H96">
            <v>2927.0860000000002</v>
          </cell>
          <cell r="I96">
            <v>0</v>
          </cell>
        </row>
        <row r="97">
          <cell r="H97">
            <v>216</v>
          </cell>
          <cell r="I97">
            <v>0</v>
          </cell>
        </row>
        <row r="98">
          <cell r="H98">
            <v>639.803</v>
          </cell>
          <cell r="I98">
            <v>0</v>
          </cell>
        </row>
        <row r="99">
          <cell r="H99">
            <v>0</v>
          </cell>
          <cell r="I99">
            <v>988.93299999999999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988.93299999999999</v>
          </cell>
        </row>
        <row r="102">
          <cell r="H102">
            <v>1747.0800000000002</v>
          </cell>
          <cell r="I102">
            <v>0</v>
          </cell>
        </row>
        <row r="103">
          <cell r="H103">
            <v>14245.944</v>
          </cell>
          <cell r="I103">
            <v>22199.773000000001</v>
          </cell>
        </row>
        <row r="126">
          <cell r="I126">
            <v>298.03999999999996</v>
          </cell>
        </row>
        <row r="127">
          <cell r="I127">
            <v>0</v>
          </cell>
        </row>
        <row r="128">
          <cell r="I128">
            <v>22.7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7106.6679999999997</v>
          </cell>
        </row>
        <row r="143">
          <cell r="H143">
            <v>600.33199999999999</v>
          </cell>
        </row>
        <row r="144">
          <cell r="H144">
            <v>600.33199999999999</v>
          </cell>
        </row>
        <row r="145">
          <cell r="H145">
            <v>1824</v>
          </cell>
        </row>
        <row r="146">
          <cell r="H146">
            <v>96.671999999999997</v>
          </cell>
        </row>
        <row r="153">
          <cell r="H153">
            <v>409</v>
          </cell>
        </row>
        <row r="154">
          <cell r="H154">
            <v>21.677</v>
          </cell>
        </row>
        <row r="155">
          <cell r="H155">
            <v>1005</v>
          </cell>
        </row>
        <row r="156">
          <cell r="H156">
            <v>53.265000000000001</v>
          </cell>
        </row>
        <row r="157">
          <cell r="H157">
            <v>195</v>
          </cell>
        </row>
        <row r="158">
          <cell r="H158">
            <v>10.335000000000001</v>
          </cell>
        </row>
        <row r="159">
          <cell r="H159">
            <v>215</v>
          </cell>
        </row>
        <row r="160">
          <cell r="H160">
            <v>11.395</v>
          </cell>
        </row>
      </sheetData>
      <sheetData sheetId="9">
        <row r="6">
          <cell r="E6">
            <v>304.71100000000001</v>
          </cell>
        </row>
      </sheetData>
      <sheetData sheetId="10">
        <row r="6">
          <cell r="E6">
            <v>8.1669999999999998</v>
          </cell>
        </row>
      </sheetData>
      <sheetData sheetId="11">
        <row r="6">
          <cell r="E6">
            <v>1068.0090000000002</v>
          </cell>
        </row>
      </sheetData>
      <sheetData sheetId="12">
        <row r="17">
          <cell r="H17">
            <v>1380.8870000000002</v>
          </cell>
          <cell r="I17">
            <v>19618.646000000001</v>
          </cell>
        </row>
        <row r="18">
          <cell r="I18">
            <v>5</v>
          </cell>
        </row>
        <row r="19">
          <cell r="H19">
            <v>8.4999999999999992E-2</v>
          </cell>
          <cell r="I19">
            <v>2.202</v>
          </cell>
        </row>
        <row r="20">
          <cell r="H20">
            <v>106.426</v>
          </cell>
          <cell r="I20">
            <v>3160.326</v>
          </cell>
        </row>
        <row r="21">
          <cell r="H21">
            <v>0</v>
          </cell>
          <cell r="I21">
            <v>0.752</v>
          </cell>
        </row>
        <row r="22">
          <cell r="H22">
            <v>0</v>
          </cell>
          <cell r="I22">
            <v>2295.8180000000002</v>
          </cell>
        </row>
        <row r="23">
          <cell r="H23">
            <v>8.4999999999999992E-2</v>
          </cell>
          <cell r="I23">
            <v>1.45</v>
          </cell>
        </row>
        <row r="24">
          <cell r="H24">
            <v>106.426</v>
          </cell>
          <cell r="I24">
            <v>864.50800000000004</v>
          </cell>
        </row>
        <row r="25">
          <cell r="H25">
            <v>0</v>
          </cell>
          <cell r="I25">
            <v>0</v>
          </cell>
        </row>
        <row r="26">
          <cell r="I26">
            <v>0</v>
          </cell>
        </row>
        <row r="27">
          <cell r="H27">
            <v>579.45900000000006</v>
          </cell>
          <cell r="I27">
            <v>0</v>
          </cell>
        </row>
        <row r="28">
          <cell r="H28">
            <v>118</v>
          </cell>
          <cell r="I28">
            <v>0</v>
          </cell>
        </row>
        <row r="29">
          <cell r="H29">
            <v>537.10500000000002</v>
          </cell>
          <cell r="I29">
            <v>0</v>
          </cell>
        </row>
        <row r="30">
          <cell r="H30">
            <v>10</v>
          </cell>
          <cell r="I30">
            <v>0</v>
          </cell>
        </row>
        <row r="31">
          <cell r="H31">
            <v>3.34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6</v>
          </cell>
          <cell r="I34">
            <v>0</v>
          </cell>
        </row>
        <row r="35">
          <cell r="H35">
            <v>39.014000000000003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0.1255</v>
          </cell>
          <cell r="I39">
            <v>3.7549999999999999</v>
          </cell>
        </row>
        <row r="40">
          <cell r="H40">
            <v>156.221</v>
          </cell>
          <cell r="I40">
            <v>2503.2139999999999</v>
          </cell>
        </row>
        <row r="41">
          <cell r="H41">
            <v>0</v>
          </cell>
          <cell r="I41">
            <v>33.86</v>
          </cell>
        </row>
        <row r="42">
          <cell r="H42">
            <v>0</v>
          </cell>
          <cell r="I42">
            <v>47</v>
          </cell>
        </row>
        <row r="43">
          <cell r="H43">
            <v>0</v>
          </cell>
          <cell r="I43">
            <v>10694.394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0.193</v>
          </cell>
          <cell r="I46">
            <v>0</v>
          </cell>
        </row>
        <row r="47">
          <cell r="H47">
            <v>95.316999999999993</v>
          </cell>
          <cell r="I47">
            <v>0</v>
          </cell>
        </row>
        <row r="48">
          <cell r="H48">
            <v>46</v>
          </cell>
          <cell r="I48">
            <v>0</v>
          </cell>
        </row>
        <row r="49">
          <cell r="H49">
            <v>42.704999999999998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0.59430000000000005</v>
          </cell>
        </row>
        <row r="53">
          <cell r="H53">
            <v>0</v>
          </cell>
          <cell r="I53">
            <v>921.70299999999997</v>
          </cell>
        </row>
        <row r="54">
          <cell r="H54">
            <v>12</v>
          </cell>
          <cell r="I54">
            <v>0</v>
          </cell>
        </row>
        <row r="55">
          <cell r="H55">
            <v>6.3789999999999996</v>
          </cell>
          <cell r="I55">
            <v>0</v>
          </cell>
        </row>
        <row r="56">
          <cell r="H56">
            <v>15</v>
          </cell>
          <cell r="I56">
            <v>0</v>
          </cell>
        </row>
        <row r="57">
          <cell r="H57">
            <v>333.83000000000004</v>
          </cell>
          <cell r="I57">
            <v>0</v>
          </cell>
        </row>
        <row r="58">
          <cell r="H58">
            <v>59</v>
          </cell>
          <cell r="I58">
            <v>0</v>
          </cell>
        </row>
        <row r="59">
          <cell r="H59">
            <v>26.819000000000003</v>
          </cell>
          <cell r="I59">
            <v>0</v>
          </cell>
        </row>
        <row r="60">
          <cell r="H60">
            <v>3.4000000000000002E-2</v>
          </cell>
          <cell r="I60">
            <v>0</v>
          </cell>
        </row>
        <row r="61">
          <cell r="H61">
            <v>25.483999999999998</v>
          </cell>
          <cell r="I61">
            <v>0</v>
          </cell>
        </row>
        <row r="62">
          <cell r="H62">
            <v>1</v>
          </cell>
          <cell r="I62">
            <v>0</v>
          </cell>
        </row>
        <row r="63">
          <cell r="H63">
            <v>8.2469999999999999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1.3089</v>
          </cell>
        </row>
        <row r="75">
          <cell r="H75">
            <v>0</v>
          </cell>
          <cell r="I75">
            <v>2339.009</v>
          </cell>
        </row>
        <row r="76">
          <cell r="H76">
            <v>2912.4198000000001</v>
          </cell>
          <cell r="I76">
            <v>449.26200000000006</v>
          </cell>
        </row>
        <row r="77">
          <cell r="H77">
            <v>2.0260000000000007</v>
          </cell>
          <cell r="I77">
            <v>0.312</v>
          </cell>
        </row>
        <row r="78">
          <cell r="H78">
            <v>2309.9877999999999</v>
          </cell>
          <cell r="I78">
            <v>449.26200000000006</v>
          </cell>
        </row>
        <row r="79">
          <cell r="H79">
            <v>0.17800000000000002</v>
          </cell>
          <cell r="I79">
            <v>0</v>
          </cell>
        </row>
        <row r="80">
          <cell r="H80">
            <v>204.14699999999999</v>
          </cell>
          <cell r="I80">
            <v>0</v>
          </cell>
        </row>
        <row r="81">
          <cell r="H81">
            <v>1.0895000000000004</v>
          </cell>
          <cell r="I81">
            <v>0.312</v>
          </cell>
        </row>
        <row r="82">
          <cell r="H82">
            <v>1394.8918000000001</v>
          </cell>
          <cell r="I82">
            <v>449.26200000000006</v>
          </cell>
        </row>
        <row r="83">
          <cell r="H83">
            <v>0.32100000000000001</v>
          </cell>
          <cell r="I83">
            <v>0</v>
          </cell>
        </row>
        <row r="84">
          <cell r="H84">
            <v>280.85399999999998</v>
          </cell>
          <cell r="I84">
            <v>0</v>
          </cell>
        </row>
        <row r="85">
          <cell r="H85">
            <v>0.32750000000000012</v>
          </cell>
          <cell r="I85">
            <v>0</v>
          </cell>
        </row>
        <row r="86">
          <cell r="H86">
            <v>430.09499999999997</v>
          </cell>
          <cell r="I86">
            <v>0</v>
          </cell>
        </row>
        <row r="87">
          <cell r="H87">
            <v>36</v>
          </cell>
          <cell r="I87">
            <v>0</v>
          </cell>
        </row>
        <row r="88">
          <cell r="H88">
            <v>178.41900000000001</v>
          </cell>
          <cell r="I88">
            <v>0</v>
          </cell>
        </row>
        <row r="89">
          <cell r="H89">
            <v>632.01099999999997</v>
          </cell>
          <cell r="I89">
            <v>0</v>
          </cell>
        </row>
        <row r="90">
          <cell r="H90">
            <v>424.01300000000003</v>
          </cell>
          <cell r="I90">
            <v>0</v>
          </cell>
        </row>
        <row r="91">
          <cell r="H91">
            <v>2146.2010000000005</v>
          </cell>
          <cell r="I91">
            <v>0</v>
          </cell>
        </row>
        <row r="92">
          <cell r="H92">
            <v>0.31900000000000001</v>
          </cell>
          <cell r="I92">
            <v>0</v>
          </cell>
        </row>
        <row r="93">
          <cell r="H93">
            <v>27.653999999999996</v>
          </cell>
          <cell r="I93">
            <v>0</v>
          </cell>
        </row>
        <row r="94">
          <cell r="H94">
            <v>1955</v>
          </cell>
          <cell r="I94">
            <v>0</v>
          </cell>
        </row>
        <row r="95">
          <cell r="H95">
            <v>1773.1980000000003</v>
          </cell>
          <cell r="I95">
            <v>0</v>
          </cell>
        </row>
        <row r="96">
          <cell r="H96">
            <v>99</v>
          </cell>
          <cell r="I96">
            <v>0</v>
          </cell>
        </row>
        <row r="97">
          <cell r="H97">
            <v>345.34900000000005</v>
          </cell>
          <cell r="I97">
            <v>0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1533.8899999999999</v>
          </cell>
          <cell r="I101">
            <v>0</v>
          </cell>
        </row>
        <row r="102">
          <cell r="H102">
            <v>7973.3977999999997</v>
          </cell>
          <cell r="I102">
            <v>20067.907999999999</v>
          </cell>
        </row>
        <row r="125">
          <cell r="I125">
            <v>165.72200000000001</v>
          </cell>
        </row>
        <row r="126">
          <cell r="I126">
            <v>0</v>
          </cell>
        </row>
        <row r="127">
          <cell r="I127">
            <v>139.363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3079.9749999999999</v>
          </cell>
        </row>
        <row r="142">
          <cell r="H142">
            <v>310.96199999999999</v>
          </cell>
        </row>
        <row r="143">
          <cell r="H143">
            <v>310.96199999999999</v>
          </cell>
        </row>
        <row r="144">
          <cell r="H144">
            <v>1035</v>
          </cell>
        </row>
        <row r="145">
          <cell r="H145">
            <v>54.859999999999992</v>
          </cell>
        </row>
        <row r="152">
          <cell r="H152">
            <v>310</v>
          </cell>
        </row>
        <row r="153">
          <cell r="H153">
            <v>16.43</v>
          </cell>
        </row>
        <row r="154">
          <cell r="H154">
            <v>520</v>
          </cell>
        </row>
        <row r="155">
          <cell r="H155">
            <v>27.56</v>
          </cell>
        </row>
        <row r="156">
          <cell r="H156">
            <v>100</v>
          </cell>
        </row>
        <row r="157">
          <cell r="H157">
            <v>5.3</v>
          </cell>
        </row>
        <row r="158">
          <cell r="H158">
            <v>105</v>
          </cell>
        </row>
        <row r="159">
          <cell r="H159">
            <v>5.57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N166"/>
  <sheetViews>
    <sheetView tabSelected="1" workbookViewId="0">
      <selection activeCell="K27" sqref="K27"/>
    </sheetView>
  </sheetViews>
  <sheetFormatPr defaultColWidth="8.85546875" defaultRowHeight="12.75" x14ac:dyDescent="0.2"/>
  <cols>
    <col min="1" max="1" width="5" style="1" customWidth="1"/>
    <col min="2" max="2" width="27.7109375" style="1" customWidth="1"/>
    <col min="3" max="3" width="8.140625" style="1" customWidth="1"/>
    <col min="4" max="4" width="9.5703125" style="1" hidden="1" customWidth="1"/>
    <col min="5" max="5" width="10" style="1" hidden="1" customWidth="1"/>
    <col min="6" max="6" width="7.85546875" style="1" hidden="1" customWidth="1"/>
    <col min="7" max="7" width="8.42578125" style="1" customWidth="1"/>
    <col min="8" max="8" width="8.85546875" style="1" customWidth="1"/>
    <col min="9" max="9" width="7.85546875" style="1" customWidth="1"/>
    <col min="10" max="10" width="9" style="1" customWidth="1"/>
    <col min="11" max="11" width="8.85546875" style="1" customWidth="1"/>
    <col min="12" max="12" width="9" style="1" customWidth="1"/>
    <col min="13" max="16" width="8.85546875" style="1"/>
    <col min="17" max="17" width="9.140625" style="1" bestFit="1" customWidth="1"/>
    <col min="18" max="19" width="8.85546875" style="1"/>
    <col min="20" max="20" width="13.42578125" style="1" customWidth="1"/>
    <col min="21" max="16384" width="8.85546875" style="1"/>
  </cols>
  <sheetData>
    <row r="1" spans="1:18" x14ac:dyDescent="0.2">
      <c r="K1" s="1" t="s">
        <v>0</v>
      </c>
      <c r="L1" s="2" t="s">
        <v>1</v>
      </c>
    </row>
    <row r="3" spans="1:18" s="3" customFormat="1" x14ac:dyDescent="0.2">
      <c r="C3" s="4"/>
      <c r="D3" s="4"/>
      <c r="E3" s="4"/>
      <c r="J3" s="5" t="s">
        <v>2</v>
      </c>
      <c r="K3" s="6"/>
      <c r="L3" s="5"/>
      <c r="M3" s="5"/>
      <c r="O3" s="5"/>
      <c r="P3" s="5"/>
      <c r="Q3" s="5"/>
      <c r="R3" s="5"/>
    </row>
    <row r="4" spans="1:18" s="3" customFormat="1" x14ac:dyDescent="0.2">
      <c r="C4" s="4"/>
      <c r="D4" s="4"/>
      <c r="E4" s="4"/>
      <c r="J4" s="5" t="s">
        <v>3</v>
      </c>
      <c r="K4" s="6"/>
      <c r="L4" s="5"/>
      <c r="M4" s="5"/>
      <c r="O4" s="5"/>
      <c r="P4" s="5"/>
      <c r="Q4" s="5"/>
      <c r="R4" s="5"/>
    </row>
    <row r="5" spans="1:18" s="3" customFormat="1" x14ac:dyDescent="0.2">
      <c r="C5" s="4"/>
      <c r="D5" s="4"/>
      <c r="E5" s="4"/>
      <c r="J5" s="5" t="s">
        <v>4</v>
      </c>
      <c r="K5" s="6"/>
      <c r="L5" s="5"/>
      <c r="M5" s="5"/>
      <c r="O5" s="5"/>
      <c r="P5" s="5"/>
      <c r="Q5" s="5"/>
      <c r="R5" s="5"/>
    </row>
    <row r="6" spans="1:18" s="3" customFormat="1" x14ac:dyDescent="0.2">
      <c r="C6" s="7"/>
      <c r="D6" s="7"/>
      <c r="E6" s="7"/>
      <c r="J6" s="8" t="s">
        <v>5</v>
      </c>
      <c r="K6" s="9"/>
      <c r="L6" s="10"/>
      <c r="M6" s="11"/>
      <c r="O6" s="11"/>
      <c r="P6" s="11"/>
      <c r="Q6" s="11"/>
      <c r="R6" s="11"/>
    </row>
    <row r="7" spans="1:18" s="3" customFormat="1" ht="10.5" customHeight="1" x14ac:dyDescent="0.2">
      <c r="C7" s="7"/>
      <c r="D7" s="7"/>
      <c r="E7" s="7"/>
      <c r="J7" s="7"/>
      <c r="K7" s="8"/>
      <c r="L7" s="9"/>
      <c r="M7" s="10"/>
      <c r="O7" s="11"/>
      <c r="P7" s="11"/>
      <c r="Q7" s="11"/>
      <c r="R7" s="11"/>
    </row>
    <row r="8" spans="1:18" s="3" customFormat="1" ht="10.5" customHeight="1" x14ac:dyDescent="0.2">
      <c r="C8" s="7"/>
      <c r="D8" s="7"/>
      <c r="E8" s="7"/>
      <c r="J8" s="7" t="s">
        <v>6</v>
      </c>
      <c r="K8" s="8"/>
      <c r="L8" s="9"/>
      <c r="M8" s="10"/>
      <c r="O8" s="11"/>
      <c r="P8" s="11"/>
      <c r="Q8" s="11"/>
      <c r="R8" s="11"/>
    </row>
    <row r="9" spans="1:18" s="3" customFormat="1" ht="10.5" customHeight="1" x14ac:dyDescent="0.2">
      <c r="C9" s="7"/>
      <c r="D9" s="7"/>
      <c r="E9" s="7"/>
      <c r="F9" s="7"/>
      <c r="G9" s="7"/>
      <c r="H9" s="7"/>
      <c r="I9" s="7"/>
      <c r="J9" s="8"/>
      <c r="K9" s="9"/>
      <c r="L9" s="10"/>
      <c r="M9" s="11"/>
      <c r="O9" s="11"/>
      <c r="P9" s="11"/>
      <c r="Q9" s="11"/>
      <c r="R9" s="11"/>
    </row>
    <row r="10" spans="1:18" ht="15.75" customHeight="1" x14ac:dyDescent="0.2">
      <c r="A10" s="86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8" ht="15.75" customHeight="1" x14ac:dyDescent="0.2">
      <c r="A11" s="87" t="s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8" ht="15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8" ht="15" customHeight="1" x14ac:dyDescent="0.2">
      <c r="A13" s="2"/>
      <c r="B13" s="2"/>
      <c r="C13" s="13"/>
      <c r="D13" s="13"/>
      <c r="E13" s="13"/>
      <c r="F13" s="13"/>
      <c r="G13" s="13"/>
      <c r="H13" s="13"/>
      <c r="I13" s="13"/>
      <c r="J13" s="14"/>
      <c r="K13" s="14"/>
      <c r="L13" s="14"/>
    </row>
    <row r="14" spans="1:18" ht="47.25" customHeight="1" x14ac:dyDescent="0.2">
      <c r="A14" s="76" t="s">
        <v>9</v>
      </c>
      <c r="B14" s="78" t="s">
        <v>10</v>
      </c>
      <c r="C14" s="78" t="s">
        <v>11</v>
      </c>
      <c r="D14" s="88" t="s">
        <v>12</v>
      </c>
      <c r="E14" s="88" t="s">
        <v>13</v>
      </c>
      <c r="F14" s="88" t="s">
        <v>14</v>
      </c>
      <c r="G14" s="15" t="s">
        <v>12</v>
      </c>
      <c r="H14" s="15" t="s">
        <v>15</v>
      </c>
      <c r="I14" s="15" t="s">
        <v>14</v>
      </c>
      <c r="J14" s="91" t="s">
        <v>16</v>
      </c>
      <c r="K14" s="92"/>
      <c r="L14" s="93"/>
    </row>
    <row r="15" spans="1:18" ht="20.25" customHeight="1" x14ac:dyDescent="0.2">
      <c r="A15" s="76"/>
      <c r="B15" s="78"/>
      <c r="C15" s="78"/>
      <c r="D15" s="89"/>
      <c r="E15" s="89"/>
      <c r="F15" s="89"/>
      <c r="G15" s="16"/>
      <c r="H15" s="17"/>
      <c r="I15" s="16"/>
      <c r="J15" s="94"/>
      <c r="K15" s="95"/>
      <c r="L15" s="96"/>
    </row>
    <row r="16" spans="1:18" ht="18.75" customHeight="1" x14ac:dyDescent="0.2">
      <c r="A16" s="76"/>
      <c r="B16" s="78"/>
      <c r="C16" s="78"/>
      <c r="D16" s="90"/>
      <c r="E16" s="90"/>
      <c r="F16" s="90"/>
      <c r="G16" s="18"/>
      <c r="H16" s="18"/>
      <c r="I16" s="18"/>
      <c r="J16" s="19" t="s">
        <v>17</v>
      </c>
      <c r="K16" s="20" t="s">
        <v>18</v>
      </c>
      <c r="L16" s="20" t="s">
        <v>19</v>
      </c>
    </row>
    <row r="17" spans="1:14" s="29" customFormat="1" ht="14.25" customHeight="1" x14ac:dyDescent="0.2">
      <c r="A17" s="21" t="s">
        <v>20</v>
      </c>
      <c r="B17" s="22" t="s">
        <v>21</v>
      </c>
      <c r="C17" s="23" t="s">
        <v>22</v>
      </c>
      <c r="D17" s="24">
        <v>46752.404999999977</v>
      </c>
      <c r="E17" s="25">
        <f>J17</f>
        <v>47378.520000000004</v>
      </c>
      <c r="F17" s="25">
        <f>E17*100/D17</f>
        <v>101.33921452810829</v>
      </c>
      <c r="G17" s="26">
        <v>46752.404999999977</v>
      </c>
      <c r="H17" s="26">
        <v>47378.520000000004</v>
      </c>
      <c r="I17" s="27">
        <f>H17*100/G17</f>
        <v>101.33921452810829</v>
      </c>
      <c r="J17" s="28">
        <f>K17+L17</f>
        <v>47378.520000000004</v>
      </c>
      <c r="K17" s="28">
        <f>'[1]3 кв.'!H17+'[1]1 полугод. (2)'!H18</f>
        <v>6549.0339999999997</v>
      </c>
      <c r="L17" s="28">
        <f>'[1]3 кв.'!I17+'[1]1 полугод. (2)'!I18</f>
        <v>40829.486000000004</v>
      </c>
    </row>
    <row r="18" spans="1:14" s="35" customFormat="1" x14ac:dyDescent="0.2">
      <c r="A18" s="84">
        <v>1</v>
      </c>
      <c r="B18" s="30" t="s">
        <v>23</v>
      </c>
      <c r="C18" s="31" t="s">
        <v>24</v>
      </c>
      <c r="D18" s="32">
        <v>6</v>
      </c>
      <c r="E18" s="25">
        <f t="shared" ref="E18:E81" si="0">J18</f>
        <v>11</v>
      </c>
      <c r="F18" s="33">
        <f t="shared" ref="F18:F81" si="1">E18*100/D18</f>
        <v>183.33333333333334</v>
      </c>
      <c r="G18" s="26">
        <v>6</v>
      </c>
      <c r="H18" s="26">
        <v>11</v>
      </c>
      <c r="I18" s="27">
        <f t="shared" ref="I18:I81" si="2">H18*100/G18</f>
        <v>183.33333333333334</v>
      </c>
      <c r="J18" s="34">
        <f t="shared" ref="J18:J81" si="3">K18+L18</f>
        <v>11</v>
      </c>
      <c r="K18" s="34">
        <v>4</v>
      </c>
      <c r="L18" s="34">
        <f>'[1]3 кв.'!I18+'[1]1 полугод. (2)'!I19</f>
        <v>7</v>
      </c>
      <c r="N18" s="36"/>
    </row>
    <row r="19" spans="1:14" s="35" customFormat="1" x14ac:dyDescent="0.2">
      <c r="A19" s="84"/>
      <c r="B19" s="30"/>
      <c r="C19" s="31" t="s">
        <v>25</v>
      </c>
      <c r="D19" s="32">
        <v>1.8000000000000003</v>
      </c>
      <c r="E19" s="25">
        <f t="shared" si="0"/>
        <v>3.4080000000000004</v>
      </c>
      <c r="F19" s="33">
        <f t="shared" si="1"/>
        <v>189.33333333333331</v>
      </c>
      <c r="G19" s="26">
        <v>1.8000000000000003</v>
      </c>
      <c r="H19" s="26">
        <v>3.4080000000000004</v>
      </c>
      <c r="I19" s="27">
        <f t="shared" si="2"/>
        <v>189.33333333333331</v>
      </c>
      <c r="J19" s="34">
        <f t="shared" si="3"/>
        <v>3.4080000000000004</v>
      </c>
      <c r="K19" s="34">
        <f>'[1]3 кв.'!H19+'[1]1 полугод. (2)'!H20</f>
        <v>0.51400000000000001</v>
      </c>
      <c r="L19" s="34">
        <f>'[1]3 кв.'!I19+'[1]1 полугод. (2)'!I20</f>
        <v>2.8940000000000001</v>
      </c>
    </row>
    <row r="20" spans="1:14" s="35" customFormat="1" x14ac:dyDescent="0.2">
      <c r="A20" s="84"/>
      <c r="B20" s="30" t="s">
        <v>26</v>
      </c>
      <c r="C20" s="31" t="s">
        <v>22</v>
      </c>
      <c r="D20" s="32">
        <v>1405.7469999999998</v>
      </c>
      <c r="E20" s="25">
        <f t="shared" si="0"/>
        <v>4060.3780000000002</v>
      </c>
      <c r="F20" s="33">
        <f t="shared" si="1"/>
        <v>288.84130643707584</v>
      </c>
      <c r="G20" s="26">
        <v>1405.7469999999998</v>
      </c>
      <c r="H20" s="26">
        <v>4060.3780000000002</v>
      </c>
      <c r="I20" s="27">
        <f t="shared" si="2"/>
        <v>288.84130643707584</v>
      </c>
      <c r="J20" s="34">
        <f t="shared" si="3"/>
        <v>4060.3780000000002</v>
      </c>
      <c r="K20" s="34">
        <f>'[1]3 кв.'!H20+'[1]1 полугод. (2)'!H21</f>
        <v>490.80799999999994</v>
      </c>
      <c r="L20" s="34">
        <f>'[1]3 кв.'!I20+'[1]1 полугод. (2)'!I21</f>
        <v>3569.57</v>
      </c>
    </row>
    <row r="21" spans="1:14" s="35" customFormat="1" x14ac:dyDescent="0.2">
      <c r="A21" s="84" t="s">
        <v>27</v>
      </c>
      <c r="B21" s="82" t="s">
        <v>28</v>
      </c>
      <c r="C21" s="31" t="s">
        <v>25</v>
      </c>
      <c r="D21" s="32">
        <v>0</v>
      </c>
      <c r="E21" s="25">
        <f t="shared" si="0"/>
        <v>0.752</v>
      </c>
      <c r="F21" s="33"/>
      <c r="G21" s="26">
        <v>0</v>
      </c>
      <c r="H21" s="26">
        <v>0.752</v>
      </c>
      <c r="I21" s="27"/>
      <c r="J21" s="34">
        <f t="shared" si="3"/>
        <v>0.752</v>
      </c>
      <c r="K21" s="34">
        <f>'[1]3 кв.'!H21+'[1]1 полугод. (2)'!H22</f>
        <v>0</v>
      </c>
      <c r="L21" s="34">
        <f>'[1]3 кв.'!I21+'[1]1 полугод. (2)'!I22</f>
        <v>0.752</v>
      </c>
    </row>
    <row r="22" spans="1:14" s="35" customFormat="1" x14ac:dyDescent="0.2">
      <c r="A22" s="84"/>
      <c r="B22" s="82"/>
      <c r="C22" s="31" t="s">
        <v>22</v>
      </c>
      <c r="D22" s="32">
        <v>0</v>
      </c>
      <c r="E22" s="25">
        <f t="shared" si="0"/>
        <v>2295.8180000000002</v>
      </c>
      <c r="F22" s="33"/>
      <c r="G22" s="26">
        <v>0</v>
      </c>
      <c r="H22" s="26">
        <v>2295.8180000000002</v>
      </c>
      <c r="I22" s="27"/>
      <c r="J22" s="34">
        <f t="shared" si="3"/>
        <v>2295.8180000000002</v>
      </c>
      <c r="K22" s="34">
        <f>'[1]3 кв.'!H22+'[1]1 полугод. (2)'!H23</f>
        <v>0</v>
      </c>
      <c r="L22" s="34">
        <f>'[1]3 кв.'!I22+'[1]1 полугод. (2)'!I23</f>
        <v>2295.8180000000002</v>
      </c>
    </row>
    <row r="23" spans="1:14" s="35" customFormat="1" x14ac:dyDescent="0.2">
      <c r="A23" s="84" t="s">
        <v>29</v>
      </c>
      <c r="B23" s="82" t="s">
        <v>30</v>
      </c>
      <c r="C23" s="31" t="s">
        <v>25</v>
      </c>
      <c r="D23" s="32">
        <v>1.8000000000000003</v>
      </c>
      <c r="E23" s="25">
        <f t="shared" si="0"/>
        <v>2.6559999999999997</v>
      </c>
      <c r="F23" s="33">
        <f t="shared" si="1"/>
        <v>147.55555555555551</v>
      </c>
      <c r="G23" s="26">
        <v>1.8000000000000003</v>
      </c>
      <c r="H23" s="26">
        <v>2.6559999999999997</v>
      </c>
      <c r="I23" s="27">
        <f t="shared" si="2"/>
        <v>147.55555555555551</v>
      </c>
      <c r="J23" s="34">
        <f t="shared" si="3"/>
        <v>2.6559999999999997</v>
      </c>
      <c r="K23" s="34">
        <f>'[1]3 кв.'!H23+'[1]1 полугод. (2)'!H24</f>
        <v>0.51400000000000001</v>
      </c>
      <c r="L23" s="34">
        <f>'[1]3 кв.'!I23+'[1]1 полугод. (2)'!I24</f>
        <v>2.1419999999999999</v>
      </c>
    </row>
    <row r="24" spans="1:14" s="35" customFormat="1" x14ac:dyDescent="0.2">
      <c r="A24" s="84"/>
      <c r="B24" s="82"/>
      <c r="C24" s="31" t="s">
        <v>22</v>
      </c>
      <c r="D24" s="32">
        <v>1405.7469999999998</v>
      </c>
      <c r="E24" s="25">
        <f t="shared" si="0"/>
        <v>1764.56</v>
      </c>
      <c r="F24" s="33">
        <f t="shared" si="1"/>
        <v>125.52472102021204</v>
      </c>
      <c r="G24" s="26">
        <v>1405.7469999999998</v>
      </c>
      <c r="H24" s="26">
        <v>1764.56</v>
      </c>
      <c r="I24" s="27">
        <f t="shared" si="2"/>
        <v>125.52472102021204</v>
      </c>
      <c r="J24" s="34">
        <f t="shared" si="3"/>
        <v>1764.56</v>
      </c>
      <c r="K24" s="34">
        <f>'[1]3 кв.'!H24+'[1]1 полугод. (2)'!H25</f>
        <v>490.80799999999994</v>
      </c>
      <c r="L24" s="34">
        <f>'[1]3 кв.'!I24+'[1]1 полугод. (2)'!I25</f>
        <v>1273.752</v>
      </c>
    </row>
    <row r="25" spans="1:14" s="35" customFormat="1" x14ac:dyDescent="0.2">
      <c r="A25" s="37" t="s">
        <v>31</v>
      </c>
      <c r="B25" s="30" t="s">
        <v>32</v>
      </c>
      <c r="C25" s="31" t="s">
        <v>22</v>
      </c>
      <c r="D25" s="32">
        <v>0</v>
      </c>
      <c r="E25" s="25">
        <f t="shared" si="0"/>
        <v>0</v>
      </c>
      <c r="F25" s="33"/>
      <c r="G25" s="26">
        <v>0</v>
      </c>
      <c r="H25" s="26">
        <v>0</v>
      </c>
      <c r="I25" s="27"/>
      <c r="J25" s="34">
        <f t="shared" si="3"/>
        <v>0</v>
      </c>
      <c r="K25" s="34">
        <f>'[1]3 кв.'!H25+'[1]1 полугод. (2)'!H26</f>
        <v>0</v>
      </c>
      <c r="L25" s="34">
        <f>'[1]3 кв.'!I25+'[1]1 полугод. (2)'!I26</f>
        <v>0</v>
      </c>
    </row>
    <row r="26" spans="1:14" s="35" customFormat="1" x14ac:dyDescent="0.2">
      <c r="A26" s="84" t="s">
        <v>33</v>
      </c>
      <c r="B26" s="85" t="s">
        <v>34</v>
      </c>
      <c r="C26" s="31" t="s">
        <v>24</v>
      </c>
      <c r="D26" s="32">
        <v>5</v>
      </c>
      <c r="E26" s="25">
        <f t="shared" si="0"/>
        <v>5</v>
      </c>
      <c r="F26" s="33">
        <f t="shared" si="1"/>
        <v>100</v>
      </c>
      <c r="G26" s="26">
        <v>5</v>
      </c>
      <c r="H26" s="26">
        <v>4</v>
      </c>
      <c r="I26" s="27">
        <f t="shared" si="2"/>
        <v>80</v>
      </c>
      <c r="J26" s="34">
        <f t="shared" si="3"/>
        <v>5</v>
      </c>
      <c r="K26" s="34">
        <v>5</v>
      </c>
      <c r="L26" s="34">
        <f>'[1]3 кв.'!I26+'[1]1 полугод. (2)'!I27</f>
        <v>0</v>
      </c>
    </row>
    <row r="27" spans="1:14" s="35" customFormat="1" ht="18" customHeight="1" x14ac:dyDescent="0.2">
      <c r="A27" s="84"/>
      <c r="B27" s="85"/>
      <c r="C27" s="31" t="s">
        <v>22</v>
      </c>
      <c r="D27" s="32">
        <v>696.32399999999996</v>
      </c>
      <c r="E27" s="25">
        <f t="shared" si="0"/>
        <v>620.875</v>
      </c>
      <c r="F27" s="33">
        <f t="shared" si="1"/>
        <v>89.164670469494098</v>
      </c>
      <c r="G27" s="26">
        <v>696.32399999999996</v>
      </c>
      <c r="H27" s="26">
        <v>620.875</v>
      </c>
      <c r="I27" s="27">
        <f t="shared" si="2"/>
        <v>89.164670469494098</v>
      </c>
      <c r="J27" s="34">
        <f t="shared" si="3"/>
        <v>620.875</v>
      </c>
      <c r="K27" s="34">
        <f>'[1]3 кв.'!H27+'[1]1 полугод. (2)'!H28</f>
        <v>620.875</v>
      </c>
      <c r="L27" s="34">
        <f>'[1]3 кв.'!I27+'[1]1 полугод. (2)'!I28</f>
        <v>0</v>
      </c>
    </row>
    <row r="28" spans="1:14" s="35" customFormat="1" x14ac:dyDescent="0.2">
      <c r="A28" s="84" t="s">
        <v>35</v>
      </c>
      <c r="B28" s="82" t="s">
        <v>36</v>
      </c>
      <c r="C28" s="31" t="s">
        <v>37</v>
      </c>
      <c r="D28" s="32">
        <v>141</v>
      </c>
      <c r="E28" s="25">
        <f t="shared" si="0"/>
        <v>124</v>
      </c>
      <c r="F28" s="33">
        <f t="shared" si="1"/>
        <v>87.943262411347519</v>
      </c>
      <c r="G28" s="26">
        <v>141</v>
      </c>
      <c r="H28" s="26">
        <v>124</v>
      </c>
      <c r="I28" s="27">
        <f t="shared" si="2"/>
        <v>87.943262411347519</v>
      </c>
      <c r="J28" s="34">
        <f t="shared" si="3"/>
        <v>124</v>
      </c>
      <c r="K28" s="34">
        <f>'[1]3 кв.'!H28+'[1]1 полугод. (2)'!H29</f>
        <v>124</v>
      </c>
      <c r="L28" s="34">
        <f>'[1]3 кв.'!I28+'[1]1 полугод. (2)'!I29</f>
        <v>0</v>
      </c>
    </row>
    <row r="29" spans="1:14" s="35" customFormat="1" x14ac:dyDescent="0.2">
      <c r="A29" s="84"/>
      <c r="B29" s="82"/>
      <c r="C29" s="31" t="s">
        <v>22</v>
      </c>
      <c r="D29" s="32">
        <v>626.10199999999998</v>
      </c>
      <c r="E29" s="25">
        <f t="shared" si="0"/>
        <v>578.52099999999996</v>
      </c>
      <c r="F29" s="33">
        <f t="shared" si="1"/>
        <v>92.400439544994271</v>
      </c>
      <c r="G29" s="26">
        <v>626.10199999999998</v>
      </c>
      <c r="H29" s="26">
        <v>578.52099999999996</v>
      </c>
      <c r="I29" s="27">
        <f t="shared" si="2"/>
        <v>92.400439544994271</v>
      </c>
      <c r="J29" s="34">
        <f t="shared" si="3"/>
        <v>578.52099999999996</v>
      </c>
      <c r="K29" s="34">
        <f>'[1]3 кв.'!H29+'[1]1 полугод. (2)'!H30</f>
        <v>578.52099999999996</v>
      </c>
      <c r="L29" s="34">
        <f>'[1]3 кв.'!I29+'[1]1 полугод. (2)'!I30</f>
        <v>0</v>
      </c>
    </row>
    <row r="30" spans="1:14" s="35" customFormat="1" x14ac:dyDescent="0.2">
      <c r="A30" s="84" t="s">
        <v>38</v>
      </c>
      <c r="B30" s="85" t="s">
        <v>39</v>
      </c>
      <c r="C30" s="31" t="s">
        <v>40</v>
      </c>
      <c r="D30" s="32">
        <v>52</v>
      </c>
      <c r="E30" s="25">
        <f t="shared" si="0"/>
        <v>10</v>
      </c>
      <c r="F30" s="33">
        <f t="shared" si="1"/>
        <v>19.23076923076923</v>
      </c>
      <c r="G30" s="26">
        <v>52</v>
      </c>
      <c r="H30" s="26">
        <v>10</v>
      </c>
      <c r="I30" s="27">
        <f t="shared" si="2"/>
        <v>19.23076923076923</v>
      </c>
      <c r="J30" s="34">
        <f t="shared" si="3"/>
        <v>10</v>
      </c>
      <c r="K30" s="34">
        <f>'[1]3 кв.'!H30+'[1]1 полугод. (2)'!H31</f>
        <v>10</v>
      </c>
      <c r="L30" s="34">
        <f>'[1]3 кв.'!I30+'[1]1 полугод. (2)'!I31</f>
        <v>0</v>
      </c>
    </row>
    <row r="31" spans="1:14" s="35" customFormat="1" x14ac:dyDescent="0.2">
      <c r="A31" s="84"/>
      <c r="B31" s="85"/>
      <c r="C31" s="31" t="s">
        <v>22</v>
      </c>
      <c r="D31" s="32">
        <v>32.299999999999997</v>
      </c>
      <c r="E31" s="25">
        <f t="shared" si="0"/>
        <v>3.34</v>
      </c>
      <c r="F31" s="33">
        <f t="shared" si="1"/>
        <v>10.340557275541796</v>
      </c>
      <c r="G31" s="26">
        <v>32.299999999999997</v>
      </c>
      <c r="H31" s="26">
        <v>3.34</v>
      </c>
      <c r="I31" s="27">
        <f t="shared" si="2"/>
        <v>10.340557275541796</v>
      </c>
      <c r="J31" s="34">
        <f t="shared" si="3"/>
        <v>3.34</v>
      </c>
      <c r="K31" s="34">
        <f>'[1]3 кв.'!H31+'[1]1 полугод. (2)'!H32</f>
        <v>3.34</v>
      </c>
      <c r="L31" s="34">
        <f>'[1]3 кв.'!I31+'[1]1 полугод. (2)'!I32</f>
        <v>0</v>
      </c>
    </row>
    <row r="32" spans="1:14" s="35" customFormat="1" x14ac:dyDescent="0.2">
      <c r="A32" s="84" t="s">
        <v>41</v>
      </c>
      <c r="B32" s="85" t="s">
        <v>42</v>
      </c>
      <c r="C32" s="31" t="s">
        <v>40</v>
      </c>
      <c r="D32" s="32">
        <v>0</v>
      </c>
      <c r="E32" s="25">
        <f t="shared" si="0"/>
        <v>0</v>
      </c>
      <c r="F32" s="33"/>
      <c r="G32" s="26">
        <v>0</v>
      </c>
      <c r="H32" s="26">
        <v>0</v>
      </c>
      <c r="I32" s="27"/>
      <c r="J32" s="34">
        <f t="shared" si="3"/>
        <v>0</v>
      </c>
      <c r="K32" s="34">
        <f>'[1]3 кв.'!H32+'[1]1 полугод. (2)'!H33</f>
        <v>0</v>
      </c>
      <c r="L32" s="34">
        <f>'[1]3 кв.'!I32+'[1]1 полугод. (2)'!I33</f>
        <v>0</v>
      </c>
    </row>
    <row r="33" spans="1:18" s="35" customFormat="1" x14ac:dyDescent="0.2">
      <c r="A33" s="84"/>
      <c r="B33" s="85"/>
      <c r="C33" s="31" t="s">
        <v>22</v>
      </c>
      <c r="D33" s="32">
        <v>0</v>
      </c>
      <c r="E33" s="25">
        <f t="shared" si="0"/>
        <v>0</v>
      </c>
      <c r="F33" s="33"/>
      <c r="G33" s="26">
        <v>0</v>
      </c>
      <c r="H33" s="26">
        <v>0</v>
      </c>
      <c r="I33" s="27"/>
      <c r="J33" s="34">
        <f t="shared" si="3"/>
        <v>0</v>
      </c>
      <c r="K33" s="34">
        <f>'[1]3 кв.'!H33+'[1]1 полугод. (2)'!H34</f>
        <v>0</v>
      </c>
      <c r="L33" s="34">
        <f>'[1]3 кв.'!I33+'[1]1 полугод. (2)'!I34</f>
        <v>0</v>
      </c>
    </row>
    <row r="34" spans="1:18" s="35" customFormat="1" x14ac:dyDescent="0.2">
      <c r="A34" s="84" t="s">
        <v>43</v>
      </c>
      <c r="B34" s="82" t="s">
        <v>44</v>
      </c>
      <c r="C34" s="31" t="s">
        <v>45</v>
      </c>
      <c r="D34" s="32">
        <v>6</v>
      </c>
      <c r="E34" s="25">
        <f t="shared" si="0"/>
        <v>6</v>
      </c>
      <c r="F34" s="33">
        <f t="shared" si="1"/>
        <v>100</v>
      </c>
      <c r="G34" s="26">
        <v>6</v>
      </c>
      <c r="H34" s="26">
        <v>6</v>
      </c>
      <c r="I34" s="27">
        <f t="shared" si="2"/>
        <v>100</v>
      </c>
      <c r="J34" s="34">
        <f t="shared" si="3"/>
        <v>6</v>
      </c>
      <c r="K34" s="34">
        <f>'[1]3 кв.'!H34+'[1]1 полугод. (2)'!H35</f>
        <v>6</v>
      </c>
      <c r="L34" s="34">
        <f>'[1]3 кв.'!I34+'[1]1 полугод. (2)'!I35</f>
        <v>0</v>
      </c>
    </row>
    <row r="35" spans="1:18" s="35" customFormat="1" x14ac:dyDescent="0.2">
      <c r="A35" s="84"/>
      <c r="B35" s="82"/>
      <c r="C35" s="31" t="s">
        <v>22</v>
      </c>
      <c r="D35" s="32">
        <v>37.921999999999997</v>
      </c>
      <c r="E35" s="25">
        <f t="shared" si="0"/>
        <v>39.014000000000003</v>
      </c>
      <c r="F35" s="33">
        <f t="shared" si="1"/>
        <v>102.87959495807185</v>
      </c>
      <c r="G35" s="26">
        <v>37.921999999999997</v>
      </c>
      <c r="H35" s="26">
        <v>39.014000000000003</v>
      </c>
      <c r="I35" s="27">
        <f t="shared" si="2"/>
        <v>102.87959495807185</v>
      </c>
      <c r="J35" s="34">
        <f t="shared" si="3"/>
        <v>39.014000000000003</v>
      </c>
      <c r="K35" s="34">
        <f>'[1]3 кв.'!H35+'[1]1 полугод. (2)'!H36</f>
        <v>39.014000000000003</v>
      </c>
      <c r="L35" s="34">
        <f>'[1]3 кв.'!I35+'[1]1 полугод. (2)'!I36</f>
        <v>0</v>
      </c>
    </row>
    <row r="36" spans="1:18" s="35" customFormat="1" x14ac:dyDescent="0.2">
      <c r="A36" s="37" t="s">
        <v>46</v>
      </c>
      <c r="B36" s="30" t="s">
        <v>47</v>
      </c>
      <c r="C36" s="31" t="s">
        <v>22</v>
      </c>
      <c r="D36" s="32">
        <v>0</v>
      </c>
      <c r="E36" s="25">
        <f t="shared" si="0"/>
        <v>0</v>
      </c>
      <c r="F36" s="33"/>
      <c r="G36" s="26">
        <v>0</v>
      </c>
      <c r="H36" s="26">
        <v>0</v>
      </c>
      <c r="I36" s="27"/>
      <c r="J36" s="34">
        <f t="shared" si="3"/>
        <v>0</v>
      </c>
      <c r="K36" s="34">
        <f>'[1]3 кв.'!H36+'[1]1 полугод. (2)'!H37</f>
        <v>0</v>
      </c>
      <c r="L36" s="34">
        <f>'[1]3 кв.'!I36+'[1]1 полугод. (2)'!I37</f>
        <v>0</v>
      </c>
    </row>
    <row r="37" spans="1:18" s="35" customFormat="1" x14ac:dyDescent="0.2">
      <c r="A37" s="84" t="s">
        <v>48</v>
      </c>
      <c r="B37" s="82" t="s">
        <v>49</v>
      </c>
      <c r="C37" s="31" t="s">
        <v>50</v>
      </c>
      <c r="D37" s="32">
        <v>5.22</v>
      </c>
      <c r="E37" s="25">
        <f t="shared" si="0"/>
        <v>7.5609999999999999</v>
      </c>
      <c r="F37" s="33">
        <f t="shared" si="1"/>
        <v>144.84674329501917</v>
      </c>
      <c r="G37" s="26">
        <v>5.22</v>
      </c>
      <c r="H37" s="26">
        <v>7.5609999999999999</v>
      </c>
      <c r="I37" s="27">
        <f t="shared" si="2"/>
        <v>144.84674329501917</v>
      </c>
      <c r="J37" s="34">
        <f t="shared" si="3"/>
        <v>7.5609999999999999</v>
      </c>
      <c r="K37" s="34">
        <f>'[1]3 кв.'!H37+'[1]1 полугод. (2)'!H38</f>
        <v>0</v>
      </c>
      <c r="L37" s="34">
        <f>'[1]3 кв.'!I37+'[1]1 полугод. (2)'!I38</f>
        <v>7.5609999999999999</v>
      </c>
      <c r="O37" s="38"/>
    </row>
    <row r="38" spans="1:18" s="35" customFormat="1" x14ac:dyDescent="0.2">
      <c r="A38" s="84"/>
      <c r="B38" s="82"/>
      <c r="C38" s="31" t="s">
        <v>22</v>
      </c>
      <c r="D38" s="32">
        <v>1325.1409999999998</v>
      </c>
      <c r="E38" s="25">
        <f t="shared" si="0"/>
        <v>3715.625</v>
      </c>
      <c r="F38" s="33">
        <f t="shared" si="1"/>
        <v>280.3946900744902</v>
      </c>
      <c r="G38" s="26">
        <v>1325.1409999999998</v>
      </c>
      <c r="H38" s="26">
        <v>3715.625</v>
      </c>
      <c r="I38" s="27">
        <f t="shared" si="2"/>
        <v>280.3946900744902</v>
      </c>
      <c r="J38" s="34">
        <f t="shared" si="3"/>
        <v>3715.625</v>
      </c>
      <c r="K38" s="34">
        <f>'[1]3 кв.'!H38+'[1]1 полугод. (2)'!H39</f>
        <v>0</v>
      </c>
      <c r="L38" s="34">
        <f>'[1]3 кв.'!I38+'[1]1 полугод. (2)'!I39</f>
        <v>3715.625</v>
      </c>
    </row>
    <row r="39" spans="1:18" s="35" customFormat="1" x14ac:dyDescent="0.2">
      <c r="A39" s="84" t="s">
        <v>51</v>
      </c>
      <c r="B39" s="82" t="s">
        <v>52</v>
      </c>
      <c r="C39" s="31" t="s">
        <v>25</v>
      </c>
      <c r="D39" s="32">
        <v>1.6480000000000006</v>
      </c>
      <c r="E39" s="25">
        <f t="shared" si="0"/>
        <v>4.2145000000000001</v>
      </c>
      <c r="F39" s="33">
        <f t="shared" si="1"/>
        <v>255.73422330097077</v>
      </c>
      <c r="G39" s="26">
        <v>1.6480000000000006</v>
      </c>
      <c r="H39" s="26">
        <v>4.2145000000000001</v>
      </c>
      <c r="I39" s="27">
        <f t="shared" si="2"/>
        <v>255.73422330097077</v>
      </c>
      <c r="J39" s="34">
        <f t="shared" si="3"/>
        <v>4.2145000000000001</v>
      </c>
      <c r="K39" s="34">
        <f>'[1]3 кв.'!H39+'[1]1 полугод. (2)'!H40</f>
        <v>0.45950000000000008</v>
      </c>
      <c r="L39" s="34">
        <f>'[1]3 кв.'!I39+'[1]1 полугод. (2)'!I40</f>
        <v>3.7549999999999999</v>
      </c>
    </row>
    <row r="40" spans="1:18" s="35" customFormat="1" x14ac:dyDescent="0.2">
      <c r="A40" s="84"/>
      <c r="B40" s="82"/>
      <c r="C40" s="31" t="s">
        <v>22</v>
      </c>
      <c r="D40" s="32">
        <v>2179.7269999999999</v>
      </c>
      <c r="E40" s="25">
        <f t="shared" si="0"/>
        <v>3087.9520000000002</v>
      </c>
      <c r="F40" s="33">
        <f t="shared" si="1"/>
        <v>141.66691516873445</v>
      </c>
      <c r="G40" s="26">
        <v>2179.7269999999999</v>
      </c>
      <c r="H40" s="26">
        <v>3087.9520000000002</v>
      </c>
      <c r="I40" s="27">
        <f t="shared" si="2"/>
        <v>141.66691516873445</v>
      </c>
      <c r="J40" s="34">
        <f t="shared" si="3"/>
        <v>3087.9520000000002</v>
      </c>
      <c r="K40" s="34">
        <f>'[1]3 кв.'!H40+'[1]1 полугод. (2)'!H41</f>
        <v>584.73800000000006</v>
      </c>
      <c r="L40" s="34">
        <f>'[1]3 кв.'!I40+'[1]1 полугод. (2)'!I41</f>
        <v>2503.2139999999999</v>
      </c>
      <c r="P40" s="35">
        <v>75.130999999999972</v>
      </c>
      <c r="Q40" s="35">
        <v>4.8030000000000008</v>
      </c>
      <c r="R40" s="35">
        <v>70.327999999999975</v>
      </c>
    </row>
    <row r="41" spans="1:18" s="35" customFormat="1" x14ac:dyDescent="0.2">
      <c r="A41" s="84" t="s">
        <v>53</v>
      </c>
      <c r="B41" s="85" t="s">
        <v>54</v>
      </c>
      <c r="C41" s="31" t="s">
        <v>25</v>
      </c>
      <c r="D41" s="32">
        <v>123.00310000000005</v>
      </c>
      <c r="E41" s="25">
        <f t="shared" si="0"/>
        <v>75.131</v>
      </c>
      <c r="F41" s="33">
        <f t="shared" si="1"/>
        <v>61.080574392027501</v>
      </c>
      <c r="G41" s="26">
        <v>123.00310000000005</v>
      </c>
      <c r="H41" s="26">
        <v>75.131</v>
      </c>
      <c r="I41" s="27">
        <f t="shared" si="2"/>
        <v>61.080574392027501</v>
      </c>
      <c r="J41" s="34">
        <f t="shared" si="3"/>
        <v>75.131</v>
      </c>
      <c r="K41" s="34">
        <f>'[1]3 кв.'!H41+'[1]1 полугод. (2)'!H42</f>
        <v>4.8030000000000008</v>
      </c>
      <c r="L41" s="34">
        <f>'[1]3 кв.'!I41+'[1]1 полугод. (2)'!I42</f>
        <v>70.328000000000003</v>
      </c>
      <c r="P41" s="35">
        <v>111</v>
      </c>
      <c r="Q41" s="35">
        <v>16</v>
      </c>
      <c r="R41" s="35">
        <v>95</v>
      </c>
    </row>
    <row r="42" spans="1:18" s="35" customFormat="1" x14ac:dyDescent="0.2">
      <c r="A42" s="84"/>
      <c r="B42" s="85"/>
      <c r="C42" s="31" t="s">
        <v>55</v>
      </c>
      <c r="D42" s="32">
        <v>167</v>
      </c>
      <c r="E42" s="25">
        <f t="shared" si="0"/>
        <v>111</v>
      </c>
      <c r="F42" s="33">
        <f t="shared" si="1"/>
        <v>66.467065868263475</v>
      </c>
      <c r="G42" s="26">
        <v>167</v>
      </c>
      <c r="H42" s="26">
        <v>111</v>
      </c>
      <c r="I42" s="27">
        <f t="shared" si="2"/>
        <v>66.467065868263475</v>
      </c>
      <c r="J42" s="34">
        <f t="shared" si="3"/>
        <v>111</v>
      </c>
      <c r="K42" s="34">
        <f>'[1]3 кв.'!H42+'[1]1 полугод. (2)'!H43</f>
        <v>16</v>
      </c>
      <c r="L42" s="34">
        <f>'[1]3 кв.'!I42+'[1]1 полугод. (2)'!I43</f>
        <v>95</v>
      </c>
      <c r="P42" s="35">
        <v>23324.213999999996</v>
      </c>
      <c r="Q42" s="35">
        <v>1677.2249999999999</v>
      </c>
      <c r="R42" s="35">
        <v>21646.988999999998</v>
      </c>
    </row>
    <row r="43" spans="1:18" s="35" customFormat="1" x14ac:dyDescent="0.2">
      <c r="A43" s="84"/>
      <c r="B43" s="85"/>
      <c r="C43" s="31" t="s">
        <v>22</v>
      </c>
      <c r="D43" s="32">
        <v>33744.426999999981</v>
      </c>
      <c r="E43" s="25">
        <f t="shared" si="0"/>
        <v>23324.214</v>
      </c>
      <c r="F43" s="33">
        <f t="shared" si="1"/>
        <v>69.120195758547069</v>
      </c>
      <c r="G43" s="26">
        <v>33744.426999999981</v>
      </c>
      <c r="H43" s="26">
        <v>23324.214</v>
      </c>
      <c r="I43" s="27">
        <f t="shared" si="2"/>
        <v>69.120195758547069</v>
      </c>
      <c r="J43" s="34">
        <f t="shared" si="3"/>
        <v>23324.214</v>
      </c>
      <c r="K43" s="34">
        <f>'[1]3 кв.'!H43+'[1]1 полугод. (2)'!H44</f>
        <v>1677.2249999999999</v>
      </c>
      <c r="L43" s="34">
        <f>'[1]3 кв.'!I43+'[1]1 полугод. (2)'!I44</f>
        <v>21646.989000000001</v>
      </c>
    </row>
    <row r="44" spans="1:18" s="35" customFormat="1" x14ac:dyDescent="0.2">
      <c r="A44" s="84" t="s">
        <v>56</v>
      </c>
      <c r="B44" s="85" t="s">
        <v>57</v>
      </c>
      <c r="C44" s="31" t="s">
        <v>25</v>
      </c>
      <c r="D44" s="32">
        <v>0</v>
      </c>
      <c r="E44" s="25">
        <f t="shared" si="0"/>
        <v>0.17399999999999999</v>
      </c>
      <c r="F44" s="33"/>
      <c r="G44" s="26">
        <v>0</v>
      </c>
      <c r="H44" s="26">
        <v>0.17399999999999999</v>
      </c>
      <c r="I44" s="27"/>
      <c r="J44" s="34">
        <f t="shared" si="3"/>
        <v>0.17399999999999999</v>
      </c>
      <c r="K44" s="34">
        <f>'[1]3 кв.'!H44+'[1]1 полугод. (2)'!H45</f>
        <v>0.17399999999999999</v>
      </c>
      <c r="L44" s="34">
        <f>'[1]3 кв.'!I44+'[1]1 полугод. (2)'!I45</f>
        <v>0</v>
      </c>
    </row>
    <row r="45" spans="1:18" s="35" customFormat="1" x14ac:dyDescent="0.2">
      <c r="A45" s="84"/>
      <c r="B45" s="85"/>
      <c r="C45" s="31" t="s">
        <v>22</v>
      </c>
      <c r="D45" s="32">
        <v>0</v>
      </c>
      <c r="E45" s="25">
        <f t="shared" si="0"/>
        <v>65.353999999999999</v>
      </c>
      <c r="F45" s="33"/>
      <c r="G45" s="26">
        <v>0</v>
      </c>
      <c r="H45" s="26">
        <v>65.353999999999999</v>
      </c>
      <c r="I45" s="27"/>
      <c r="J45" s="34">
        <f t="shared" si="3"/>
        <v>65.353999999999999</v>
      </c>
      <c r="K45" s="34">
        <f>'[1]3 кв.'!H45+'[1]1 полугод. (2)'!H46</f>
        <v>65.353999999999999</v>
      </c>
      <c r="L45" s="34">
        <f>'[1]3 кв.'!I45+'[1]1 полугод. (2)'!I46</f>
        <v>0</v>
      </c>
    </row>
    <row r="46" spans="1:18" s="35" customFormat="1" x14ac:dyDescent="0.2">
      <c r="A46" s="84" t="s">
        <v>58</v>
      </c>
      <c r="B46" s="85" t="s">
        <v>59</v>
      </c>
      <c r="C46" s="31" t="s">
        <v>25</v>
      </c>
      <c r="D46" s="32">
        <v>0.7380000000000001</v>
      </c>
      <c r="E46" s="25">
        <f t="shared" si="0"/>
        <v>0.50120000000000009</v>
      </c>
      <c r="F46" s="33">
        <f t="shared" si="1"/>
        <v>67.913279132791331</v>
      </c>
      <c r="G46" s="26">
        <v>0.7380000000000001</v>
      </c>
      <c r="H46" s="26">
        <v>0.50120000000000009</v>
      </c>
      <c r="I46" s="27">
        <f t="shared" si="2"/>
        <v>67.913279132791331</v>
      </c>
      <c r="J46" s="34">
        <f t="shared" si="3"/>
        <v>0.50120000000000009</v>
      </c>
      <c r="K46" s="34">
        <f>'[1]3 кв.'!H46+'[1]1 полугод. (2)'!H47</f>
        <v>0.50120000000000009</v>
      </c>
      <c r="L46" s="34">
        <f>'[1]3 кв.'!I46+'[1]1 полугод. (2)'!I47</f>
        <v>0</v>
      </c>
    </row>
    <row r="47" spans="1:18" s="35" customFormat="1" x14ac:dyDescent="0.2">
      <c r="A47" s="84"/>
      <c r="B47" s="85"/>
      <c r="C47" s="31" t="s">
        <v>22</v>
      </c>
      <c r="D47" s="32">
        <v>357.34999999999991</v>
      </c>
      <c r="E47" s="25">
        <f t="shared" si="0"/>
        <v>313.54899999999998</v>
      </c>
      <c r="F47" s="33">
        <f t="shared" si="1"/>
        <v>87.742829159087748</v>
      </c>
      <c r="G47" s="26">
        <v>357.34999999999991</v>
      </c>
      <c r="H47" s="26">
        <v>313.54899999999998</v>
      </c>
      <c r="I47" s="27">
        <f t="shared" si="2"/>
        <v>87.742829159087748</v>
      </c>
      <c r="J47" s="34">
        <f t="shared" si="3"/>
        <v>313.54899999999998</v>
      </c>
      <c r="K47" s="34">
        <f>'[1]3 кв.'!H47+'[1]1 полугод. (2)'!H48</f>
        <v>313.54899999999998</v>
      </c>
      <c r="L47" s="34">
        <f>'[1]3 кв.'!I47+'[1]1 полугод. (2)'!I48</f>
        <v>0</v>
      </c>
    </row>
    <row r="48" spans="1:18" s="35" customFormat="1" x14ac:dyDescent="0.2">
      <c r="A48" s="84" t="s">
        <v>60</v>
      </c>
      <c r="B48" s="82" t="s">
        <v>61</v>
      </c>
      <c r="C48" s="31" t="s">
        <v>45</v>
      </c>
      <c r="D48" s="32">
        <v>330</v>
      </c>
      <c r="E48" s="25">
        <f t="shared" si="0"/>
        <v>1021</v>
      </c>
      <c r="F48" s="33">
        <f t="shared" si="1"/>
        <v>309.39393939393938</v>
      </c>
      <c r="G48" s="26">
        <v>330</v>
      </c>
      <c r="H48" s="26">
        <v>1021</v>
      </c>
      <c r="I48" s="27">
        <f t="shared" si="2"/>
        <v>309.39393939393938</v>
      </c>
      <c r="J48" s="34">
        <f t="shared" si="3"/>
        <v>1021</v>
      </c>
      <c r="K48" s="34">
        <f>'[1]3 кв.'!H48+'[1]1 полугод. (2)'!H49</f>
        <v>809</v>
      </c>
      <c r="L48" s="34">
        <f>'[1]3 кв.'!I48+'[1]1 полугод. (2)'!I49</f>
        <v>212</v>
      </c>
    </row>
    <row r="49" spans="1:12" s="35" customFormat="1" x14ac:dyDescent="0.2">
      <c r="A49" s="84"/>
      <c r="B49" s="82"/>
      <c r="C49" s="31" t="s">
        <v>22</v>
      </c>
      <c r="D49" s="32">
        <v>219.44699999999995</v>
      </c>
      <c r="E49" s="25">
        <f t="shared" si="0"/>
        <v>934.90000000000009</v>
      </c>
      <c r="F49" s="33">
        <f t="shared" si="1"/>
        <v>426.02541843816522</v>
      </c>
      <c r="G49" s="26">
        <v>219.44699999999995</v>
      </c>
      <c r="H49" s="26">
        <v>934.90000000000009</v>
      </c>
      <c r="I49" s="27">
        <f t="shared" si="2"/>
        <v>426.02541843816522</v>
      </c>
      <c r="J49" s="34">
        <f t="shared" si="3"/>
        <v>934.90000000000009</v>
      </c>
      <c r="K49" s="34">
        <f>'[1]3 кв.'!H49+'[1]1 полугод. (2)'!H50</f>
        <v>788.71400000000006</v>
      </c>
      <c r="L49" s="34">
        <f>'[1]3 кв.'!I49+'[1]1 полугод. (2)'!I50</f>
        <v>146.18599999999998</v>
      </c>
    </row>
    <row r="50" spans="1:12" s="35" customFormat="1" x14ac:dyDescent="0.2">
      <c r="A50" s="84" t="s">
        <v>62</v>
      </c>
      <c r="B50" s="82" t="s">
        <v>63</v>
      </c>
      <c r="C50" s="31" t="s">
        <v>45</v>
      </c>
      <c r="D50" s="32">
        <v>0</v>
      </c>
      <c r="E50" s="25">
        <f t="shared" si="0"/>
        <v>0</v>
      </c>
      <c r="F50" s="33"/>
      <c r="G50" s="26">
        <v>0</v>
      </c>
      <c r="H50" s="26">
        <v>0</v>
      </c>
      <c r="I50" s="27"/>
      <c r="J50" s="34">
        <f t="shared" si="3"/>
        <v>0</v>
      </c>
      <c r="K50" s="34">
        <f>'[1]3 кв.'!H50+'[1]1 полугод. (2)'!H51</f>
        <v>0</v>
      </c>
      <c r="L50" s="34">
        <f>'[1]3 кв.'!I50+'[1]1 полугод. (2)'!I51</f>
        <v>0</v>
      </c>
    </row>
    <row r="51" spans="1:12" s="35" customFormat="1" x14ac:dyDescent="0.2">
      <c r="A51" s="84"/>
      <c r="B51" s="82"/>
      <c r="C51" s="31" t="s">
        <v>22</v>
      </c>
      <c r="D51" s="32">
        <v>0</v>
      </c>
      <c r="E51" s="25">
        <f t="shared" si="0"/>
        <v>0</v>
      </c>
      <c r="F51" s="33"/>
      <c r="G51" s="26">
        <v>0</v>
      </c>
      <c r="H51" s="26">
        <v>0</v>
      </c>
      <c r="I51" s="27"/>
      <c r="J51" s="34">
        <f t="shared" si="3"/>
        <v>0</v>
      </c>
      <c r="K51" s="34">
        <f>'[1]3 кв.'!H51+'[1]1 полугод. (2)'!H52</f>
        <v>0</v>
      </c>
      <c r="L51" s="34">
        <f>'[1]3 кв.'!I51+'[1]1 полугод. (2)'!I52</f>
        <v>0</v>
      </c>
    </row>
    <row r="52" spans="1:12" s="35" customFormat="1" x14ac:dyDescent="0.2">
      <c r="A52" s="84" t="s">
        <v>64</v>
      </c>
      <c r="B52" s="82" t="s">
        <v>65</v>
      </c>
      <c r="C52" s="31" t="s">
        <v>50</v>
      </c>
      <c r="D52" s="32">
        <v>0.52900000000000003</v>
      </c>
      <c r="E52" s="25">
        <f t="shared" si="0"/>
        <v>0.59430000000000005</v>
      </c>
      <c r="F52" s="33">
        <f t="shared" si="1"/>
        <v>112.34404536862004</v>
      </c>
      <c r="G52" s="26">
        <v>0.52900000000000003</v>
      </c>
      <c r="H52" s="26">
        <v>0.59430000000000005</v>
      </c>
      <c r="I52" s="27">
        <f t="shared" si="2"/>
        <v>112.34404536862004</v>
      </c>
      <c r="J52" s="34">
        <f t="shared" si="3"/>
        <v>0.59430000000000005</v>
      </c>
      <c r="K52" s="34">
        <f>'[1]3 кв.'!H52+'[1]1 полугод. (2)'!H53</f>
        <v>0</v>
      </c>
      <c r="L52" s="34">
        <f>'[1]3 кв.'!I52+'[1]1 полугод. (2)'!I53</f>
        <v>0.59430000000000005</v>
      </c>
    </row>
    <row r="53" spans="1:12" s="35" customFormat="1" x14ac:dyDescent="0.2">
      <c r="A53" s="84"/>
      <c r="B53" s="82"/>
      <c r="C53" s="31" t="s">
        <v>22</v>
      </c>
      <c r="D53" s="32">
        <v>582.26200000000017</v>
      </c>
      <c r="E53" s="25">
        <f t="shared" si="0"/>
        <v>921.70299999999997</v>
      </c>
      <c r="F53" s="33">
        <f t="shared" si="1"/>
        <v>158.29695223112614</v>
      </c>
      <c r="G53" s="26">
        <v>582.26200000000017</v>
      </c>
      <c r="H53" s="26">
        <v>921.70299999999997</v>
      </c>
      <c r="I53" s="27">
        <f t="shared" si="2"/>
        <v>158.29695223112614</v>
      </c>
      <c r="J53" s="34">
        <f t="shared" si="3"/>
        <v>921.70299999999997</v>
      </c>
      <c r="K53" s="34">
        <f>'[1]3 кв.'!H53+'[1]1 полугод. (2)'!H54</f>
        <v>0</v>
      </c>
      <c r="L53" s="34">
        <f>'[1]3 кв.'!I53+'[1]1 полугод. (2)'!I54</f>
        <v>921.70299999999997</v>
      </c>
    </row>
    <row r="54" spans="1:12" s="35" customFormat="1" x14ac:dyDescent="0.2">
      <c r="A54" s="84" t="s">
        <v>66</v>
      </c>
      <c r="B54" s="85" t="s">
        <v>67</v>
      </c>
      <c r="C54" s="31" t="s">
        <v>45</v>
      </c>
      <c r="D54" s="32">
        <v>1539</v>
      </c>
      <c r="E54" s="25">
        <f t="shared" si="0"/>
        <v>929</v>
      </c>
      <c r="F54" s="33">
        <f t="shared" si="1"/>
        <v>60.3638726445744</v>
      </c>
      <c r="G54" s="26">
        <v>1539</v>
      </c>
      <c r="H54" s="26">
        <v>929</v>
      </c>
      <c r="I54" s="27">
        <f t="shared" si="2"/>
        <v>60.3638726445744</v>
      </c>
      <c r="J54" s="34">
        <f t="shared" si="3"/>
        <v>929</v>
      </c>
      <c r="K54" s="34">
        <f>'[1]3 кв.'!H54+'[1]1 полугод. (2)'!H55</f>
        <v>924</v>
      </c>
      <c r="L54" s="34">
        <f>'[1]3 кв.'!I54+'[1]1 полугод. (2)'!I55</f>
        <v>5</v>
      </c>
    </row>
    <row r="55" spans="1:12" s="35" customFormat="1" x14ac:dyDescent="0.2">
      <c r="A55" s="84"/>
      <c r="B55" s="85"/>
      <c r="C55" s="31" t="s">
        <v>22</v>
      </c>
      <c r="D55" s="32">
        <v>888.21699999999998</v>
      </c>
      <c r="E55" s="25">
        <f t="shared" si="0"/>
        <v>843.69100000000014</v>
      </c>
      <c r="F55" s="33">
        <f t="shared" si="1"/>
        <v>94.98703582570478</v>
      </c>
      <c r="G55" s="26">
        <v>888.21699999999998</v>
      </c>
      <c r="H55" s="26">
        <v>843.69100000000014</v>
      </c>
      <c r="I55" s="27">
        <f t="shared" si="2"/>
        <v>94.98703582570478</v>
      </c>
      <c r="J55" s="34">
        <f t="shared" si="3"/>
        <v>843.69100000000014</v>
      </c>
      <c r="K55" s="34">
        <f>'[1]3 кв.'!H55+'[1]1 полугод. (2)'!H56</f>
        <v>603.57500000000016</v>
      </c>
      <c r="L55" s="34">
        <f>'[1]3 кв.'!I55+'[1]1 полугод. (2)'!I56</f>
        <v>240.11600000000001</v>
      </c>
    </row>
    <row r="56" spans="1:12" s="35" customFormat="1" x14ac:dyDescent="0.2">
      <c r="A56" s="84" t="s">
        <v>68</v>
      </c>
      <c r="B56" s="85" t="s">
        <v>69</v>
      </c>
      <c r="C56" s="31" t="s">
        <v>45</v>
      </c>
      <c r="D56" s="32">
        <v>19</v>
      </c>
      <c r="E56" s="25">
        <f t="shared" si="0"/>
        <v>26</v>
      </c>
      <c r="F56" s="33">
        <f t="shared" si="1"/>
        <v>136.84210526315789</v>
      </c>
      <c r="G56" s="26">
        <v>19</v>
      </c>
      <c r="H56" s="26">
        <v>26</v>
      </c>
      <c r="I56" s="27">
        <f t="shared" si="2"/>
        <v>136.84210526315789</v>
      </c>
      <c r="J56" s="34">
        <f t="shared" si="3"/>
        <v>26</v>
      </c>
      <c r="K56" s="34">
        <f>'[1]3 кв.'!H56+'[1]1 полугод. (2)'!H57</f>
        <v>26</v>
      </c>
      <c r="L56" s="34">
        <f>'[1]3 кв.'!I56+'[1]1 полугод. (2)'!I57</f>
        <v>0</v>
      </c>
    </row>
    <row r="57" spans="1:12" s="35" customFormat="1" x14ac:dyDescent="0.2">
      <c r="A57" s="84"/>
      <c r="B57" s="85"/>
      <c r="C57" s="31" t="s">
        <v>22</v>
      </c>
      <c r="D57" s="32">
        <v>461.30800000000011</v>
      </c>
      <c r="E57" s="25">
        <f t="shared" si="0"/>
        <v>635.59300000000007</v>
      </c>
      <c r="F57" s="33">
        <f t="shared" si="1"/>
        <v>137.78061512048347</v>
      </c>
      <c r="G57" s="26">
        <v>461.30800000000011</v>
      </c>
      <c r="H57" s="26">
        <v>635.59300000000007</v>
      </c>
      <c r="I57" s="27">
        <f t="shared" si="2"/>
        <v>137.78061512048347</v>
      </c>
      <c r="J57" s="34">
        <f t="shared" si="3"/>
        <v>635.59300000000007</v>
      </c>
      <c r="K57" s="34">
        <f>'[1]3 кв.'!H57+'[1]1 полугод. (2)'!H58</f>
        <v>635.59300000000007</v>
      </c>
      <c r="L57" s="34">
        <f>'[1]3 кв.'!I57+'[1]1 полугод. (2)'!I58</f>
        <v>0</v>
      </c>
    </row>
    <row r="58" spans="1:12" s="35" customFormat="1" x14ac:dyDescent="0.2">
      <c r="A58" s="84" t="s">
        <v>70</v>
      </c>
      <c r="B58" s="85" t="s">
        <v>71</v>
      </c>
      <c r="C58" s="31" t="s">
        <v>45</v>
      </c>
      <c r="D58" s="32">
        <v>993</v>
      </c>
      <c r="E58" s="25">
        <f t="shared" si="0"/>
        <v>1006</v>
      </c>
      <c r="F58" s="33">
        <f t="shared" si="1"/>
        <v>101.3091641490433</v>
      </c>
      <c r="G58" s="26">
        <v>993</v>
      </c>
      <c r="H58" s="26">
        <v>1006</v>
      </c>
      <c r="I58" s="27">
        <f t="shared" si="2"/>
        <v>101.3091641490433</v>
      </c>
      <c r="J58" s="34">
        <f t="shared" si="3"/>
        <v>1006</v>
      </c>
      <c r="K58" s="34">
        <f>'[1]3 кв.'!H58+'[1]1 полугод. (2)'!H59</f>
        <v>674</v>
      </c>
      <c r="L58" s="34">
        <f>'[1]3 кв.'!I58+'[1]1 полугод. (2)'!I59</f>
        <v>332</v>
      </c>
    </row>
    <row r="59" spans="1:12" s="35" customFormat="1" x14ac:dyDescent="0.2">
      <c r="A59" s="84"/>
      <c r="B59" s="85"/>
      <c r="C59" s="31" t="s">
        <v>22</v>
      </c>
      <c r="D59" s="32">
        <v>2240.0880000000002</v>
      </c>
      <c r="E59" s="25">
        <f t="shared" si="0"/>
        <v>6297.4430000000002</v>
      </c>
      <c r="F59" s="33">
        <f t="shared" si="1"/>
        <v>281.12480402555616</v>
      </c>
      <c r="G59" s="26">
        <v>2240.0880000000002</v>
      </c>
      <c r="H59" s="26">
        <v>6297.4430000000002</v>
      </c>
      <c r="I59" s="27">
        <f t="shared" si="2"/>
        <v>281.12480402555616</v>
      </c>
      <c r="J59" s="34">
        <f t="shared" si="3"/>
        <v>6297.4430000000002</v>
      </c>
      <c r="K59" s="34">
        <f>'[1]3 кв.'!H59+'[1]1 полугод. (2)'!H60</f>
        <v>550.36900000000003</v>
      </c>
      <c r="L59" s="34">
        <f>'[1]3 кв.'!I59+'[1]1 полугод. (2)'!I60</f>
        <v>5747.0740000000005</v>
      </c>
    </row>
    <row r="60" spans="1:12" s="35" customFormat="1" x14ac:dyDescent="0.2">
      <c r="A60" s="84" t="s">
        <v>72</v>
      </c>
      <c r="B60" s="85" t="s">
        <v>73</v>
      </c>
      <c r="C60" s="31" t="s">
        <v>25</v>
      </c>
      <c r="D60" s="32">
        <v>0.97320000000000007</v>
      </c>
      <c r="E60" s="25">
        <f t="shared" si="0"/>
        <v>0.16450000000000001</v>
      </c>
      <c r="F60" s="33">
        <f t="shared" si="1"/>
        <v>16.903000411015206</v>
      </c>
      <c r="G60" s="26">
        <v>0.97320000000000007</v>
      </c>
      <c r="H60" s="26">
        <v>0.16450000000000001</v>
      </c>
      <c r="I60" s="27">
        <f t="shared" si="2"/>
        <v>16.903000411015206</v>
      </c>
      <c r="J60" s="34">
        <f t="shared" si="3"/>
        <v>0.16450000000000001</v>
      </c>
      <c r="K60" s="34">
        <f>'[1]3 кв.'!H60+'[1]1 полугод. (2)'!H61</f>
        <v>0.16450000000000001</v>
      </c>
      <c r="L60" s="34">
        <f>'[1]3 кв.'!I60+'[1]1 полугод. (2)'!I61</f>
        <v>0</v>
      </c>
    </row>
    <row r="61" spans="1:12" s="35" customFormat="1" x14ac:dyDescent="0.2">
      <c r="A61" s="84"/>
      <c r="B61" s="85"/>
      <c r="C61" s="31" t="s">
        <v>22</v>
      </c>
      <c r="D61" s="32">
        <v>2138.5929999999998</v>
      </c>
      <c r="E61" s="25">
        <f t="shared" si="0"/>
        <v>207.667</v>
      </c>
      <c r="F61" s="33">
        <f t="shared" si="1"/>
        <v>9.710449814434071</v>
      </c>
      <c r="G61" s="26">
        <v>2138.5929999999998</v>
      </c>
      <c r="H61" s="26">
        <v>207.667</v>
      </c>
      <c r="I61" s="27">
        <f t="shared" si="2"/>
        <v>9.710449814434071</v>
      </c>
      <c r="J61" s="34">
        <f t="shared" si="3"/>
        <v>207.667</v>
      </c>
      <c r="K61" s="34">
        <f>'[1]3 кв.'!H61+'[1]1 полугод. (2)'!H62</f>
        <v>207.667</v>
      </c>
      <c r="L61" s="34">
        <f>'[1]3 кв.'!I61+'[1]1 полугод. (2)'!I62</f>
        <v>0</v>
      </c>
    </row>
    <row r="62" spans="1:12" s="35" customFormat="1" x14ac:dyDescent="0.2">
      <c r="A62" s="84" t="s">
        <v>74</v>
      </c>
      <c r="B62" s="85" t="s">
        <v>75</v>
      </c>
      <c r="C62" s="31" t="s">
        <v>45</v>
      </c>
      <c r="D62" s="32"/>
      <c r="E62" s="25">
        <f t="shared" si="0"/>
        <v>1</v>
      </c>
      <c r="F62" s="33"/>
      <c r="G62" s="26"/>
      <c r="H62" s="26">
        <v>1</v>
      </c>
      <c r="I62" s="27"/>
      <c r="J62" s="34">
        <f t="shared" si="3"/>
        <v>1</v>
      </c>
      <c r="K62" s="34">
        <f>'[1]3 кв.'!H62+'[1]1 полугод. (2)'!H63</f>
        <v>1</v>
      </c>
      <c r="L62" s="34">
        <f>'[1]3 кв.'!I62+'[1]1 полугод. (2)'!I63</f>
        <v>0</v>
      </c>
    </row>
    <row r="63" spans="1:12" s="35" customFormat="1" x14ac:dyDescent="0.2">
      <c r="A63" s="84"/>
      <c r="B63" s="85"/>
      <c r="C63" s="31" t="s">
        <v>22</v>
      </c>
      <c r="D63" s="32"/>
      <c r="E63" s="25">
        <f t="shared" si="0"/>
        <v>8.2469999999999999</v>
      </c>
      <c r="F63" s="33"/>
      <c r="G63" s="26"/>
      <c r="H63" s="26">
        <v>8.2469999999999999</v>
      </c>
      <c r="I63" s="27"/>
      <c r="J63" s="34">
        <f t="shared" si="3"/>
        <v>8.2469999999999999</v>
      </c>
      <c r="K63" s="34">
        <f>'[1]3 кв.'!H63+'[1]1 полугод. (2)'!H64</f>
        <v>8.2469999999999999</v>
      </c>
      <c r="L63" s="34">
        <f>'[1]3 кв.'!I63+'[1]1 полугод. (2)'!I64</f>
        <v>0</v>
      </c>
    </row>
    <row r="64" spans="1:12" s="35" customFormat="1" x14ac:dyDescent="0.2">
      <c r="A64" s="84" t="s">
        <v>76</v>
      </c>
      <c r="B64" s="82" t="s">
        <v>77</v>
      </c>
      <c r="C64" s="31" t="s">
        <v>45</v>
      </c>
      <c r="D64" s="32"/>
      <c r="E64" s="25">
        <f t="shared" si="0"/>
        <v>0</v>
      </c>
      <c r="F64" s="33"/>
      <c r="G64" s="26"/>
      <c r="H64" s="26">
        <v>0</v>
      </c>
      <c r="I64" s="27"/>
      <c r="J64" s="34">
        <f t="shared" si="3"/>
        <v>0</v>
      </c>
      <c r="K64" s="34">
        <f>'[1]3 кв.'!H64+'[1]1 полугод. (2)'!H65</f>
        <v>0</v>
      </c>
      <c r="L64" s="34">
        <f>'[1]3 кв.'!I64+'[1]1 полугод. (2)'!I65</f>
        <v>0</v>
      </c>
    </row>
    <row r="65" spans="1:12" s="35" customFormat="1" x14ac:dyDescent="0.2">
      <c r="A65" s="84"/>
      <c r="B65" s="82"/>
      <c r="C65" s="31" t="s">
        <v>22</v>
      </c>
      <c r="D65" s="32"/>
      <c r="E65" s="25">
        <f t="shared" si="0"/>
        <v>0</v>
      </c>
      <c r="F65" s="33"/>
      <c r="G65" s="26"/>
      <c r="H65" s="26">
        <v>0</v>
      </c>
      <c r="I65" s="27"/>
      <c r="J65" s="34">
        <f t="shared" si="3"/>
        <v>0</v>
      </c>
      <c r="K65" s="34">
        <f>'[1]3 кв.'!H65+'[1]1 полугод. (2)'!H66</f>
        <v>0</v>
      </c>
      <c r="L65" s="34">
        <f>'[1]3 кв.'!I65+'[1]1 полугод. (2)'!I66</f>
        <v>0</v>
      </c>
    </row>
    <row r="66" spans="1:12" s="35" customFormat="1" x14ac:dyDescent="0.2">
      <c r="A66" s="84" t="s">
        <v>78</v>
      </c>
      <c r="B66" s="85" t="s">
        <v>79</v>
      </c>
      <c r="C66" s="31" t="s">
        <v>80</v>
      </c>
      <c r="D66" s="32"/>
      <c r="E66" s="25">
        <f t="shared" si="0"/>
        <v>0</v>
      </c>
      <c r="F66" s="33"/>
      <c r="G66" s="26"/>
      <c r="H66" s="26">
        <v>0</v>
      </c>
      <c r="I66" s="27"/>
      <c r="J66" s="34">
        <f t="shared" si="3"/>
        <v>0</v>
      </c>
      <c r="K66" s="34">
        <f>'[1]3 кв.'!H66+'[1]1 полугод. (2)'!H67</f>
        <v>0</v>
      </c>
      <c r="L66" s="34">
        <f>'[1]3 кв.'!I66+'[1]1 полугод. (2)'!I67</f>
        <v>0</v>
      </c>
    </row>
    <row r="67" spans="1:12" s="35" customFormat="1" ht="23.25" customHeight="1" x14ac:dyDescent="0.2">
      <c r="A67" s="84"/>
      <c r="B67" s="85"/>
      <c r="C67" s="31" t="s">
        <v>22</v>
      </c>
      <c r="D67" s="32"/>
      <c r="E67" s="25">
        <f t="shared" si="0"/>
        <v>0</v>
      </c>
      <c r="F67" s="33"/>
      <c r="G67" s="26"/>
      <c r="H67" s="26">
        <v>0</v>
      </c>
      <c r="I67" s="27"/>
      <c r="J67" s="34">
        <f t="shared" si="3"/>
        <v>0</v>
      </c>
      <c r="K67" s="34">
        <f>'[1]3 кв.'!H67+'[1]1 полугод. (2)'!H68</f>
        <v>0</v>
      </c>
      <c r="L67" s="34">
        <f>'[1]3 кв.'!I67+'[1]1 полугод. (2)'!I68</f>
        <v>0</v>
      </c>
    </row>
    <row r="68" spans="1:12" s="35" customFormat="1" x14ac:dyDescent="0.2">
      <c r="A68" s="84" t="s">
        <v>81</v>
      </c>
      <c r="B68" s="85" t="s">
        <v>82</v>
      </c>
      <c r="C68" s="31" t="s">
        <v>45</v>
      </c>
      <c r="D68" s="32"/>
      <c r="E68" s="25">
        <f t="shared" si="0"/>
        <v>0</v>
      </c>
      <c r="F68" s="33"/>
      <c r="G68" s="26"/>
      <c r="H68" s="26">
        <v>0</v>
      </c>
      <c r="I68" s="27"/>
      <c r="J68" s="34">
        <f t="shared" si="3"/>
        <v>0</v>
      </c>
      <c r="K68" s="34">
        <f>'[1]3 кв.'!H68+'[1]1 полугод. (2)'!H69</f>
        <v>0</v>
      </c>
      <c r="L68" s="34">
        <f>'[1]3 кв.'!I68+'[1]1 полугод. (2)'!I69</f>
        <v>0</v>
      </c>
    </row>
    <row r="69" spans="1:12" s="35" customFormat="1" x14ac:dyDescent="0.2">
      <c r="A69" s="84"/>
      <c r="B69" s="85"/>
      <c r="C69" s="31" t="s">
        <v>22</v>
      </c>
      <c r="D69" s="32"/>
      <c r="E69" s="25">
        <f t="shared" si="0"/>
        <v>0</v>
      </c>
      <c r="F69" s="33"/>
      <c r="G69" s="26"/>
      <c r="H69" s="26">
        <v>0</v>
      </c>
      <c r="I69" s="27"/>
      <c r="J69" s="34">
        <f t="shared" si="3"/>
        <v>0</v>
      </c>
      <c r="K69" s="34">
        <f>'[1]3 кв.'!H69+'[1]1 полугод. (2)'!H70</f>
        <v>0</v>
      </c>
      <c r="L69" s="34">
        <f>'[1]3 кв.'!I69+'[1]1 полугод. (2)'!I70</f>
        <v>0</v>
      </c>
    </row>
    <row r="70" spans="1:12" s="35" customFormat="1" x14ac:dyDescent="0.2">
      <c r="A70" s="84" t="s">
        <v>83</v>
      </c>
      <c r="B70" s="85" t="s">
        <v>84</v>
      </c>
      <c r="C70" s="31" t="s">
        <v>45</v>
      </c>
      <c r="D70" s="32"/>
      <c r="E70" s="25">
        <f t="shared" si="0"/>
        <v>0</v>
      </c>
      <c r="F70" s="33"/>
      <c r="G70" s="26"/>
      <c r="H70" s="26">
        <v>0</v>
      </c>
      <c r="I70" s="27"/>
      <c r="J70" s="34">
        <f t="shared" si="3"/>
        <v>0</v>
      </c>
      <c r="K70" s="34">
        <f>'[1]3 кв.'!H70+'[1]1 полугод. (2)'!H71</f>
        <v>0</v>
      </c>
      <c r="L70" s="34">
        <f>'[1]3 кв.'!I70+'[1]1 полугод. (2)'!I71</f>
        <v>0</v>
      </c>
    </row>
    <row r="71" spans="1:12" s="35" customFormat="1" x14ac:dyDescent="0.2">
      <c r="A71" s="84"/>
      <c r="B71" s="85"/>
      <c r="C71" s="31" t="s">
        <v>22</v>
      </c>
      <c r="D71" s="32"/>
      <c r="E71" s="25">
        <f t="shared" si="0"/>
        <v>0</v>
      </c>
      <c r="F71" s="33"/>
      <c r="G71" s="26"/>
      <c r="H71" s="26">
        <v>0</v>
      </c>
      <c r="I71" s="27"/>
      <c r="J71" s="34">
        <f t="shared" si="3"/>
        <v>0</v>
      </c>
      <c r="K71" s="34">
        <f>'[1]3 кв.'!H71+'[1]1 полугод. (2)'!H72</f>
        <v>0</v>
      </c>
      <c r="L71" s="34">
        <f>'[1]3 кв.'!I71+'[1]1 полугод. (2)'!I72</f>
        <v>0</v>
      </c>
    </row>
    <row r="72" spans="1:12" s="35" customFormat="1" x14ac:dyDescent="0.2">
      <c r="A72" s="84" t="s">
        <v>85</v>
      </c>
      <c r="B72" s="85" t="s">
        <v>86</v>
      </c>
      <c r="C72" s="31" t="s">
        <v>87</v>
      </c>
      <c r="D72" s="32"/>
      <c r="E72" s="25">
        <f t="shared" si="0"/>
        <v>0</v>
      </c>
      <c r="F72" s="33"/>
      <c r="G72" s="26"/>
      <c r="H72" s="26">
        <v>0</v>
      </c>
      <c r="I72" s="27"/>
      <c r="J72" s="34">
        <f t="shared" si="3"/>
        <v>0</v>
      </c>
      <c r="K72" s="34">
        <f>'[1]3 кв.'!H72+'[1]1 полугод. (2)'!H73</f>
        <v>0</v>
      </c>
      <c r="L72" s="34">
        <f>'[1]3 кв.'!I72+'[1]1 полугод. (2)'!I73</f>
        <v>0</v>
      </c>
    </row>
    <row r="73" spans="1:12" s="35" customFormat="1" ht="18.75" customHeight="1" x14ac:dyDescent="0.2">
      <c r="A73" s="84"/>
      <c r="B73" s="85"/>
      <c r="C73" s="31" t="s">
        <v>22</v>
      </c>
      <c r="D73" s="32"/>
      <c r="E73" s="25">
        <f t="shared" si="0"/>
        <v>0</v>
      </c>
      <c r="F73" s="33"/>
      <c r="G73" s="26"/>
      <c r="H73" s="26">
        <v>0</v>
      </c>
      <c r="I73" s="27"/>
      <c r="J73" s="34">
        <f t="shared" si="3"/>
        <v>0</v>
      </c>
      <c r="K73" s="34">
        <f>'[1]3 кв.'!H73+'[1]1 полугод. (2)'!H74</f>
        <v>0</v>
      </c>
      <c r="L73" s="34">
        <f>'[1]3 кв.'!I73+'[1]1 полугод. (2)'!I74</f>
        <v>0</v>
      </c>
    </row>
    <row r="74" spans="1:12" s="35" customFormat="1" x14ac:dyDescent="0.2">
      <c r="A74" s="84" t="s">
        <v>88</v>
      </c>
      <c r="B74" s="85" t="s">
        <v>89</v>
      </c>
      <c r="C74" s="31" t="s">
        <v>80</v>
      </c>
      <c r="D74" s="32">
        <v>0.38200000000000001</v>
      </c>
      <c r="E74" s="25">
        <f t="shared" si="0"/>
        <v>1.3238999999999999</v>
      </c>
      <c r="F74" s="33">
        <f t="shared" si="1"/>
        <v>346.57068062827221</v>
      </c>
      <c r="G74" s="26">
        <v>0.38200000000000001</v>
      </c>
      <c r="H74" s="26">
        <v>1.3238999999999999</v>
      </c>
      <c r="I74" s="27">
        <f t="shared" si="2"/>
        <v>346.57068062827221</v>
      </c>
      <c r="J74" s="34">
        <f t="shared" si="3"/>
        <v>1.3238999999999999</v>
      </c>
      <c r="K74" s="34">
        <f>'[1]3 кв.'!H74+'[1]1 полугод. (2)'!H75</f>
        <v>1.4999999999999999E-2</v>
      </c>
      <c r="L74" s="34">
        <f>'[1]3 кв.'!I74+'[1]1 полугод. (2)'!I75</f>
        <v>1.3089</v>
      </c>
    </row>
    <row r="75" spans="1:12" s="35" customFormat="1" ht="18.75" customHeight="1" x14ac:dyDescent="0.2">
      <c r="A75" s="84"/>
      <c r="B75" s="85"/>
      <c r="C75" s="31" t="s">
        <v>22</v>
      </c>
      <c r="D75" s="32">
        <v>513.774</v>
      </c>
      <c r="E75" s="25">
        <f t="shared" si="0"/>
        <v>2341.3290000000002</v>
      </c>
      <c r="F75" s="33">
        <f t="shared" si="1"/>
        <v>455.71184995737428</v>
      </c>
      <c r="G75" s="26">
        <v>513.774</v>
      </c>
      <c r="H75" s="26">
        <v>2341.3290000000002</v>
      </c>
      <c r="I75" s="27">
        <f t="shared" si="2"/>
        <v>455.71184995737428</v>
      </c>
      <c r="J75" s="34">
        <f t="shared" si="3"/>
        <v>2341.3290000000002</v>
      </c>
      <c r="K75" s="34">
        <f>'[1]3 кв.'!H75+'[1]1 полугод. (2)'!H76</f>
        <v>2.3199999999999998</v>
      </c>
      <c r="L75" s="34">
        <f>'[1]3 кв.'!I75+'[1]1 полугод. (2)'!I76</f>
        <v>2339.009</v>
      </c>
    </row>
    <row r="76" spans="1:12" s="29" customFormat="1" x14ac:dyDescent="0.2">
      <c r="A76" s="39" t="s">
        <v>90</v>
      </c>
      <c r="B76" s="40" t="s">
        <v>91</v>
      </c>
      <c r="C76" s="41" t="s">
        <v>22</v>
      </c>
      <c r="D76" s="42">
        <v>7365.0119999999997</v>
      </c>
      <c r="E76" s="25">
        <f t="shared" si="0"/>
        <v>6829.3937999999989</v>
      </c>
      <c r="F76" s="25">
        <f t="shared" si="1"/>
        <v>92.727531197505172</v>
      </c>
      <c r="G76" s="43">
        <v>7365.0119999999997</v>
      </c>
      <c r="H76" s="43">
        <v>6829.3937999999989</v>
      </c>
      <c r="I76" s="44">
        <f t="shared" si="2"/>
        <v>92.727531197505172</v>
      </c>
      <c r="J76" s="28">
        <f t="shared" si="3"/>
        <v>6829.3937999999989</v>
      </c>
      <c r="K76" s="28">
        <f>'[1]3 кв.'!H76+'[1]1 полугод. (2)'!H77</f>
        <v>6380.1317999999992</v>
      </c>
      <c r="L76" s="28">
        <f>'[1]3 кв.'!I76+'[1]1 полугод. (2)'!I77</f>
        <v>449.26200000000006</v>
      </c>
    </row>
    <row r="77" spans="1:12" s="35" customFormat="1" x14ac:dyDescent="0.2">
      <c r="A77" s="84" t="s">
        <v>92</v>
      </c>
      <c r="B77" s="82" t="s">
        <v>93</v>
      </c>
      <c r="C77" s="31" t="s">
        <v>50</v>
      </c>
      <c r="D77" s="32">
        <v>4.8559999999999901</v>
      </c>
      <c r="E77" s="25">
        <f t="shared" si="0"/>
        <v>4.8499000000000017</v>
      </c>
      <c r="F77" s="33">
        <f t="shared" si="1"/>
        <v>99.874382207578492</v>
      </c>
      <c r="G77" s="26">
        <v>4.8559999999999901</v>
      </c>
      <c r="H77" s="26">
        <v>4.8499000000000017</v>
      </c>
      <c r="I77" s="27">
        <f t="shared" si="2"/>
        <v>99.874382207578492</v>
      </c>
      <c r="J77" s="34">
        <f t="shared" si="3"/>
        <v>4.8499000000000017</v>
      </c>
      <c r="K77" s="34">
        <f>'[1]3 кв.'!H77+'[1]1 полугод. (2)'!H78</f>
        <v>4.5379000000000014</v>
      </c>
      <c r="L77" s="34">
        <f>'[1]3 кв.'!I77+'[1]1 полугод. (2)'!I78</f>
        <v>0.312</v>
      </c>
    </row>
    <row r="78" spans="1:12" s="35" customFormat="1" x14ac:dyDescent="0.2">
      <c r="A78" s="84"/>
      <c r="B78" s="82"/>
      <c r="C78" s="31" t="s">
        <v>22</v>
      </c>
      <c r="D78" s="32">
        <v>5703.5919999999996</v>
      </c>
      <c r="E78" s="25">
        <f t="shared" si="0"/>
        <v>5435.0487999999996</v>
      </c>
      <c r="F78" s="33">
        <f t="shared" si="1"/>
        <v>95.291682855295406</v>
      </c>
      <c r="G78" s="26">
        <v>5703.5919999999996</v>
      </c>
      <c r="H78" s="26">
        <v>5435.0487999999996</v>
      </c>
      <c r="I78" s="27">
        <f t="shared" si="2"/>
        <v>95.291682855295406</v>
      </c>
      <c r="J78" s="34">
        <f t="shared" si="3"/>
        <v>5435.0487999999996</v>
      </c>
      <c r="K78" s="34">
        <f>'[1]3 кв.'!H78+'[1]1 полугод. (2)'!H79</f>
        <v>4985.7867999999999</v>
      </c>
      <c r="L78" s="34">
        <f>'[1]3 кв.'!I78+'[1]1 полугод. (2)'!I79</f>
        <v>449.26200000000006</v>
      </c>
    </row>
    <row r="79" spans="1:12" s="35" customFormat="1" x14ac:dyDescent="0.2">
      <c r="A79" s="84" t="s">
        <v>94</v>
      </c>
      <c r="B79" s="82" t="s">
        <v>95</v>
      </c>
      <c r="C79" s="31" t="s">
        <v>96</v>
      </c>
      <c r="D79" s="32">
        <v>0.38800000000000023</v>
      </c>
      <c r="E79" s="25">
        <f t="shared" si="0"/>
        <v>0.39800000000000002</v>
      </c>
      <c r="F79" s="33">
        <f t="shared" si="1"/>
        <v>102.57731958762882</v>
      </c>
      <c r="G79" s="26">
        <v>0.38800000000000023</v>
      </c>
      <c r="H79" s="26">
        <v>0.39800000000000002</v>
      </c>
      <c r="I79" s="27">
        <f t="shared" si="2"/>
        <v>102.57731958762882</v>
      </c>
      <c r="J79" s="34">
        <f t="shared" si="3"/>
        <v>0.39800000000000002</v>
      </c>
      <c r="K79" s="34">
        <f>'[1]3 кв.'!H79+'[1]1 полугод. (2)'!H80</f>
        <v>0.39800000000000002</v>
      </c>
      <c r="L79" s="34">
        <f>'[1]3 кв.'!I79+'[1]1 полугод. (2)'!I80</f>
        <v>0</v>
      </c>
    </row>
    <row r="80" spans="1:12" s="35" customFormat="1" x14ac:dyDescent="0.2">
      <c r="A80" s="84"/>
      <c r="B80" s="82"/>
      <c r="C80" s="31" t="s">
        <v>22</v>
      </c>
      <c r="D80" s="32">
        <v>418.57200000000006</v>
      </c>
      <c r="E80" s="25">
        <f t="shared" si="0"/>
        <v>439.80200000000002</v>
      </c>
      <c r="F80" s="33">
        <f t="shared" si="1"/>
        <v>105.07200672763587</v>
      </c>
      <c r="G80" s="26">
        <v>418.57200000000006</v>
      </c>
      <c r="H80" s="26">
        <v>439.80200000000002</v>
      </c>
      <c r="I80" s="27">
        <f t="shared" si="2"/>
        <v>105.07200672763587</v>
      </c>
      <c r="J80" s="34">
        <f t="shared" si="3"/>
        <v>439.80200000000002</v>
      </c>
      <c r="K80" s="34">
        <f>'[1]3 кв.'!H80+'[1]1 полугод. (2)'!H81</f>
        <v>439.80200000000002</v>
      </c>
      <c r="L80" s="34">
        <f>'[1]3 кв.'!I80+'[1]1 полугод. (2)'!I81</f>
        <v>0</v>
      </c>
    </row>
    <row r="81" spans="1:19" s="35" customFormat="1" x14ac:dyDescent="0.2">
      <c r="A81" s="84" t="s">
        <v>97</v>
      </c>
      <c r="B81" s="82" t="s">
        <v>98</v>
      </c>
      <c r="C81" s="31" t="s">
        <v>50</v>
      </c>
      <c r="D81" s="32">
        <v>2.2400000000000002</v>
      </c>
      <c r="E81" s="25">
        <f t="shared" si="0"/>
        <v>2.6439000000000008</v>
      </c>
      <c r="F81" s="33">
        <f t="shared" si="1"/>
        <v>118.03125000000003</v>
      </c>
      <c r="G81" s="26">
        <v>2.2400000000000002</v>
      </c>
      <c r="H81" s="26">
        <v>2.6439000000000008</v>
      </c>
      <c r="I81" s="27">
        <f t="shared" si="2"/>
        <v>118.03125000000003</v>
      </c>
      <c r="J81" s="34">
        <f t="shared" si="3"/>
        <v>2.6439000000000008</v>
      </c>
      <c r="K81" s="34">
        <f>'[1]3 кв.'!H81+'[1]1 полугод. (2)'!H82</f>
        <v>2.331900000000001</v>
      </c>
      <c r="L81" s="34">
        <f>'[1]3 кв.'!I81+'[1]1 полугод. (2)'!I82</f>
        <v>0.312</v>
      </c>
    </row>
    <row r="82" spans="1:19" s="35" customFormat="1" x14ac:dyDescent="0.2">
      <c r="A82" s="84"/>
      <c r="B82" s="82"/>
      <c r="C82" s="31" t="s">
        <v>22</v>
      </c>
      <c r="D82" s="32">
        <v>2771.57</v>
      </c>
      <c r="E82" s="25">
        <f t="shared" ref="E82:E102" si="4">J82</f>
        <v>3052.9248000000002</v>
      </c>
      <c r="F82" s="33">
        <f t="shared" ref="F82:F102" si="5">E82*100/D82</f>
        <v>110.15145928120164</v>
      </c>
      <c r="G82" s="26">
        <v>2771.57</v>
      </c>
      <c r="H82" s="26">
        <v>3052.9248000000002</v>
      </c>
      <c r="I82" s="27">
        <f t="shared" ref="I82:I102" si="6">H82*100/G82</f>
        <v>110.15145928120164</v>
      </c>
      <c r="J82" s="34">
        <f t="shared" ref="J82:J102" si="7">K82+L82</f>
        <v>3052.9248000000002</v>
      </c>
      <c r="K82" s="34">
        <f>'[1]3 кв.'!H82+'[1]1 полугод. (2)'!H83</f>
        <v>2603.6628000000001</v>
      </c>
      <c r="L82" s="34">
        <f>'[1]3 кв.'!I82+'[1]1 полугод. (2)'!I83</f>
        <v>449.26200000000006</v>
      </c>
    </row>
    <row r="83" spans="1:19" s="35" customFormat="1" x14ac:dyDescent="0.2">
      <c r="A83" s="84" t="s">
        <v>99</v>
      </c>
      <c r="B83" s="82" t="s">
        <v>100</v>
      </c>
      <c r="C83" s="31" t="s">
        <v>50</v>
      </c>
      <c r="D83" s="32">
        <v>1.28</v>
      </c>
      <c r="E83" s="25">
        <f t="shared" si="4"/>
        <v>0.77400000000000002</v>
      </c>
      <c r="F83" s="33">
        <f t="shared" si="5"/>
        <v>60.46875</v>
      </c>
      <c r="G83" s="26">
        <v>1.28</v>
      </c>
      <c r="H83" s="26">
        <v>0.77400000000000002</v>
      </c>
      <c r="I83" s="27">
        <f t="shared" si="6"/>
        <v>60.46875</v>
      </c>
      <c r="J83" s="34">
        <f t="shared" si="7"/>
        <v>0.77400000000000002</v>
      </c>
      <c r="K83" s="34">
        <f>'[1]3 кв.'!H83+'[1]1 полугод. (2)'!H84</f>
        <v>0.77400000000000002</v>
      </c>
      <c r="L83" s="34">
        <f>'[1]3 кв.'!I83+'[1]1 полугод. (2)'!I84</f>
        <v>0</v>
      </c>
    </row>
    <row r="84" spans="1:19" s="35" customFormat="1" x14ac:dyDescent="0.2">
      <c r="A84" s="84"/>
      <c r="B84" s="82"/>
      <c r="C84" s="31" t="s">
        <v>22</v>
      </c>
      <c r="D84" s="32">
        <v>955.5</v>
      </c>
      <c r="E84" s="25">
        <f t="shared" si="4"/>
        <v>699.5329999999999</v>
      </c>
      <c r="F84" s="33">
        <f t="shared" si="5"/>
        <v>73.211198325484034</v>
      </c>
      <c r="G84" s="26">
        <v>955.5</v>
      </c>
      <c r="H84" s="26">
        <v>699.5329999999999</v>
      </c>
      <c r="I84" s="27">
        <f t="shared" si="6"/>
        <v>73.211198325484034</v>
      </c>
      <c r="J84" s="34">
        <f t="shared" si="7"/>
        <v>699.5329999999999</v>
      </c>
      <c r="K84" s="34">
        <f>'[1]3 кв.'!H84+'[1]1 полугод. (2)'!H85</f>
        <v>699.5329999999999</v>
      </c>
      <c r="L84" s="34">
        <f>'[1]3 кв.'!I84+'[1]1 полугод. (2)'!I85</f>
        <v>0</v>
      </c>
    </row>
    <row r="85" spans="1:19" s="35" customFormat="1" x14ac:dyDescent="0.2">
      <c r="A85" s="84" t="s">
        <v>101</v>
      </c>
      <c r="B85" s="82" t="s">
        <v>102</v>
      </c>
      <c r="C85" s="31" t="s">
        <v>50</v>
      </c>
      <c r="D85" s="32">
        <v>0.93200000000000072</v>
      </c>
      <c r="E85" s="25">
        <f t="shared" si="4"/>
        <v>0.92400000000000015</v>
      </c>
      <c r="F85" s="33">
        <f t="shared" si="5"/>
        <v>99.141630901287499</v>
      </c>
      <c r="G85" s="26">
        <v>0.93200000000000072</v>
      </c>
      <c r="H85" s="26">
        <v>0.92400000000000015</v>
      </c>
      <c r="I85" s="27">
        <f t="shared" si="6"/>
        <v>99.141630901287499</v>
      </c>
      <c r="J85" s="34">
        <f t="shared" si="7"/>
        <v>0.92400000000000015</v>
      </c>
      <c r="K85" s="34">
        <f>'[1]3 кв.'!H85+'[1]1 полугод. (2)'!H86</f>
        <v>0.92400000000000015</v>
      </c>
      <c r="L85" s="34">
        <f>'[1]3 кв.'!I85+'[1]1 полугод. (2)'!I86</f>
        <v>0</v>
      </c>
    </row>
    <row r="86" spans="1:19" s="35" customFormat="1" x14ac:dyDescent="0.2">
      <c r="A86" s="84"/>
      <c r="B86" s="82"/>
      <c r="C86" s="31" t="s">
        <v>22</v>
      </c>
      <c r="D86" s="32">
        <v>1557.95</v>
      </c>
      <c r="E86" s="25">
        <f t="shared" si="4"/>
        <v>1242.789</v>
      </c>
      <c r="F86" s="33">
        <f t="shared" si="5"/>
        <v>79.770788536217452</v>
      </c>
      <c r="G86" s="26">
        <v>1557.95</v>
      </c>
      <c r="H86" s="26">
        <v>1242.789</v>
      </c>
      <c r="I86" s="27">
        <f t="shared" si="6"/>
        <v>79.770788536217452</v>
      </c>
      <c r="J86" s="34">
        <f t="shared" si="7"/>
        <v>1242.789</v>
      </c>
      <c r="K86" s="34">
        <f>'[1]3 кв.'!H86+'[1]1 полугод. (2)'!H87</f>
        <v>1242.789</v>
      </c>
      <c r="L86" s="34">
        <f>'[1]3 кв.'!I86+'[1]1 полугод. (2)'!I87</f>
        <v>0</v>
      </c>
    </row>
    <row r="87" spans="1:19" s="35" customFormat="1" x14ac:dyDescent="0.2">
      <c r="A87" s="84" t="s">
        <v>103</v>
      </c>
      <c r="B87" s="82" t="s">
        <v>104</v>
      </c>
      <c r="C87" s="31" t="s">
        <v>45</v>
      </c>
      <c r="D87" s="32">
        <v>88</v>
      </c>
      <c r="E87" s="25">
        <f t="shared" si="4"/>
        <v>49</v>
      </c>
      <c r="F87" s="33">
        <f t="shared" si="5"/>
        <v>55.68181818181818</v>
      </c>
      <c r="G87" s="26">
        <v>88</v>
      </c>
      <c r="H87" s="26">
        <v>49</v>
      </c>
      <c r="I87" s="27">
        <f t="shared" si="6"/>
        <v>55.68181818181818</v>
      </c>
      <c r="J87" s="34">
        <f t="shared" si="7"/>
        <v>49</v>
      </c>
      <c r="K87" s="34">
        <f>'[1]3 кв.'!H87+'[1]1 полугод. (2)'!H88</f>
        <v>49</v>
      </c>
      <c r="L87" s="34">
        <f>'[1]3 кв.'!I87+'[1]1 полугод. (2)'!I88</f>
        <v>0</v>
      </c>
    </row>
    <row r="88" spans="1:19" s="35" customFormat="1" x14ac:dyDescent="0.2">
      <c r="A88" s="84"/>
      <c r="B88" s="82"/>
      <c r="C88" s="31" t="s">
        <v>22</v>
      </c>
      <c r="D88" s="32">
        <v>480.66</v>
      </c>
      <c r="E88" s="25">
        <f t="shared" si="4"/>
        <v>209.73500000000001</v>
      </c>
      <c r="F88" s="33">
        <f t="shared" si="5"/>
        <v>43.634793825157075</v>
      </c>
      <c r="G88" s="26">
        <v>480.66</v>
      </c>
      <c r="H88" s="26">
        <v>209.73500000000001</v>
      </c>
      <c r="I88" s="27">
        <f t="shared" si="6"/>
        <v>43.634793825157075</v>
      </c>
      <c r="J88" s="34">
        <f t="shared" si="7"/>
        <v>209.73500000000001</v>
      </c>
      <c r="K88" s="34">
        <f>'[1]3 кв.'!H88+'[1]1 полугод. (2)'!H89</f>
        <v>209.73500000000001</v>
      </c>
      <c r="L88" s="34">
        <f>'[1]3 кв.'!I88+'[1]1 полугод. (2)'!I89</f>
        <v>0</v>
      </c>
    </row>
    <row r="89" spans="1:19" s="35" customFormat="1" x14ac:dyDescent="0.2">
      <c r="A89" s="84" t="s">
        <v>105</v>
      </c>
      <c r="B89" s="85" t="s">
        <v>106</v>
      </c>
      <c r="C89" s="31" t="s">
        <v>45</v>
      </c>
      <c r="D89" s="32">
        <v>1350</v>
      </c>
      <c r="E89" s="25">
        <f t="shared" si="4"/>
        <v>1530.011</v>
      </c>
      <c r="F89" s="33">
        <f t="shared" si="5"/>
        <v>113.33414814814816</v>
      </c>
      <c r="G89" s="26">
        <v>1350</v>
      </c>
      <c r="H89" s="26">
        <v>1530.011</v>
      </c>
      <c r="I89" s="27">
        <f t="shared" si="6"/>
        <v>113.33414814814816</v>
      </c>
      <c r="J89" s="34">
        <f t="shared" si="7"/>
        <v>1530.011</v>
      </c>
      <c r="K89" s="34">
        <f>'[1]3 кв.'!H89+'[1]1 полугод. (2)'!H90</f>
        <v>1530.011</v>
      </c>
      <c r="L89" s="34">
        <f>'[1]3 кв.'!I89+'[1]1 полугод. (2)'!I90</f>
        <v>0</v>
      </c>
    </row>
    <row r="90" spans="1:19" s="35" customFormat="1" x14ac:dyDescent="0.2">
      <c r="A90" s="84"/>
      <c r="B90" s="85"/>
      <c r="C90" s="31" t="s">
        <v>22</v>
      </c>
      <c r="D90" s="32">
        <v>1180.76</v>
      </c>
      <c r="E90" s="25">
        <f t="shared" si="4"/>
        <v>1184.6099999999999</v>
      </c>
      <c r="F90" s="33">
        <f t="shared" si="5"/>
        <v>100.3260611809343</v>
      </c>
      <c r="G90" s="26">
        <v>1180.76</v>
      </c>
      <c r="H90" s="26">
        <v>1184.6099999999999</v>
      </c>
      <c r="I90" s="27">
        <f t="shared" si="6"/>
        <v>100.3260611809343</v>
      </c>
      <c r="J90" s="34">
        <f t="shared" si="7"/>
        <v>1184.6099999999999</v>
      </c>
      <c r="K90" s="34">
        <f>'[1]3 кв.'!H90+'[1]1 полугод. (2)'!H91</f>
        <v>1184.6099999999999</v>
      </c>
      <c r="L90" s="34">
        <f>'[1]3 кв.'!I90+'[1]1 полугод. (2)'!I91</f>
        <v>0</v>
      </c>
      <c r="N90" s="35" t="s">
        <v>107</v>
      </c>
    </row>
    <row r="91" spans="1:19" s="29" customFormat="1" x14ac:dyDescent="0.2">
      <c r="A91" s="45" t="s">
        <v>108</v>
      </c>
      <c r="B91" s="40" t="s">
        <v>109</v>
      </c>
      <c r="C91" s="41" t="s">
        <v>22</v>
      </c>
      <c r="D91" s="42">
        <v>8958.3425000000152</v>
      </c>
      <c r="E91" s="25">
        <f t="shared" si="4"/>
        <v>6009.2060000000001</v>
      </c>
      <c r="F91" s="25">
        <f t="shared" si="5"/>
        <v>67.079440197782006</v>
      </c>
      <c r="G91" s="43">
        <v>8958.3425000000152</v>
      </c>
      <c r="H91" s="43">
        <v>6009.2060000000001</v>
      </c>
      <c r="I91" s="44">
        <f t="shared" si="6"/>
        <v>67.079440197782006</v>
      </c>
      <c r="J91" s="28">
        <f t="shared" si="7"/>
        <v>6009.2060000000001</v>
      </c>
      <c r="K91" s="28">
        <f>'[1]3 кв.'!H91+'[1]1 полугод. (2)'!H92</f>
        <v>6009.2060000000001</v>
      </c>
      <c r="L91" s="28">
        <f>'[1]3 кв.'!I91+'[1]1 полугод. (2)'!I92</f>
        <v>0</v>
      </c>
      <c r="Q91" s="29">
        <v>62903.180487500016</v>
      </c>
      <c r="S91" s="46">
        <f>Q91-J102</f>
        <v>-1583.8423124999754</v>
      </c>
    </row>
    <row r="92" spans="1:19" s="35" customFormat="1" x14ac:dyDescent="0.2">
      <c r="A92" s="81">
        <v>25</v>
      </c>
      <c r="B92" s="82" t="s">
        <v>110</v>
      </c>
      <c r="C92" s="31" t="s">
        <v>50</v>
      </c>
      <c r="D92" s="32">
        <v>0</v>
      </c>
      <c r="E92" s="25">
        <f t="shared" si="4"/>
        <v>2.0710000000000002</v>
      </c>
      <c r="F92" s="33"/>
      <c r="G92" s="26">
        <v>0</v>
      </c>
      <c r="H92" s="26">
        <v>2.0710000000000002</v>
      </c>
      <c r="I92" s="27"/>
      <c r="J92" s="34">
        <f t="shared" si="7"/>
        <v>2.0710000000000002</v>
      </c>
      <c r="K92" s="34">
        <f>'[1]3 кв.'!H92+'[1]1 полугод. (2)'!H93</f>
        <v>2.0710000000000002</v>
      </c>
      <c r="L92" s="34">
        <f>'[1]3 кв.'!I92+'[1]1 полугод. (2)'!I93</f>
        <v>0</v>
      </c>
      <c r="Q92" s="35">
        <v>34749.762487500018</v>
      </c>
      <c r="S92" s="36">
        <f>Q92-K102</f>
        <v>12530.42068750002</v>
      </c>
    </row>
    <row r="93" spans="1:19" s="35" customFormat="1" x14ac:dyDescent="0.2">
      <c r="A93" s="81"/>
      <c r="B93" s="82"/>
      <c r="C93" s="31" t="s">
        <v>22</v>
      </c>
      <c r="D93" s="32">
        <v>0</v>
      </c>
      <c r="E93" s="25">
        <f t="shared" si="4"/>
        <v>323.77</v>
      </c>
      <c r="F93" s="33"/>
      <c r="G93" s="26">
        <v>0</v>
      </c>
      <c r="H93" s="26">
        <v>323.77</v>
      </c>
      <c r="I93" s="27"/>
      <c r="J93" s="34">
        <f t="shared" si="7"/>
        <v>323.77</v>
      </c>
      <c r="K93" s="34">
        <f>'[1]3 кв.'!H93+'[1]1 полугод. (2)'!H94</f>
        <v>323.77</v>
      </c>
      <c r="L93" s="34">
        <f>'[1]3 кв.'!I93+'[1]1 полугод. (2)'!I94</f>
        <v>0</v>
      </c>
      <c r="Q93" s="35">
        <v>28153.418000000001</v>
      </c>
      <c r="S93" s="36">
        <f>Q93-L102</f>
        <v>-14114.262999999995</v>
      </c>
    </row>
    <row r="94" spans="1:19" s="35" customFormat="1" x14ac:dyDescent="0.2">
      <c r="A94" s="81">
        <v>26</v>
      </c>
      <c r="B94" s="83" t="s">
        <v>111</v>
      </c>
      <c r="C94" s="47" t="s">
        <v>45</v>
      </c>
      <c r="D94" s="32">
        <v>1962</v>
      </c>
      <c r="E94" s="25">
        <f t="shared" si="4"/>
        <v>5685</v>
      </c>
      <c r="F94" s="33">
        <f t="shared" si="5"/>
        <v>289.75535168195717</v>
      </c>
      <c r="G94" s="26">
        <v>1962</v>
      </c>
      <c r="H94" s="26">
        <v>5685</v>
      </c>
      <c r="I94" s="27">
        <f t="shared" si="6"/>
        <v>289.75535168195717</v>
      </c>
      <c r="J94" s="34">
        <f t="shared" si="7"/>
        <v>5685</v>
      </c>
      <c r="K94" s="34">
        <f>'[1]3 кв.'!H94+'[1]1 полугод. (2)'!H95</f>
        <v>5685</v>
      </c>
      <c r="L94" s="34">
        <f>'[1]3 кв.'!I94+'[1]1 полугод. (2)'!I95</f>
        <v>0</v>
      </c>
    </row>
    <row r="95" spans="1:19" s="35" customFormat="1" x14ac:dyDescent="0.2">
      <c r="A95" s="81"/>
      <c r="B95" s="83"/>
      <c r="C95" s="31" t="s">
        <v>22</v>
      </c>
      <c r="D95" s="32">
        <v>2692.1145000000001</v>
      </c>
      <c r="E95" s="25">
        <f t="shared" si="4"/>
        <v>4700.2840000000006</v>
      </c>
      <c r="F95" s="33">
        <f t="shared" si="5"/>
        <v>174.59450554573368</v>
      </c>
      <c r="G95" s="26">
        <v>2692.1145000000001</v>
      </c>
      <c r="H95" s="26">
        <v>4700.2840000000006</v>
      </c>
      <c r="I95" s="27">
        <f t="shared" si="6"/>
        <v>174.59450554573368</v>
      </c>
      <c r="J95" s="34">
        <f t="shared" si="7"/>
        <v>4700.2840000000006</v>
      </c>
      <c r="K95" s="34">
        <f>'[1]3 кв.'!H95+'[1]1 полугод. (2)'!H96</f>
        <v>4700.2840000000006</v>
      </c>
      <c r="L95" s="34">
        <f>'[1]3 кв.'!I95+'[1]1 полугод. (2)'!I96</f>
        <v>0</v>
      </c>
    </row>
    <row r="96" spans="1:19" s="35" customFormat="1" x14ac:dyDescent="0.2">
      <c r="A96" s="84" t="s">
        <v>112</v>
      </c>
      <c r="B96" s="82" t="s">
        <v>113</v>
      </c>
      <c r="C96" s="31" t="s">
        <v>45</v>
      </c>
      <c r="D96" s="32">
        <v>174</v>
      </c>
      <c r="E96" s="25">
        <f t="shared" si="4"/>
        <v>315</v>
      </c>
      <c r="F96" s="33">
        <f t="shared" si="5"/>
        <v>181.0344827586207</v>
      </c>
      <c r="G96" s="26">
        <v>174</v>
      </c>
      <c r="H96" s="26">
        <v>315</v>
      </c>
      <c r="I96" s="27">
        <f t="shared" si="6"/>
        <v>181.0344827586207</v>
      </c>
      <c r="J96" s="34">
        <f t="shared" si="7"/>
        <v>315</v>
      </c>
      <c r="K96" s="34">
        <f>'[1]3 кв.'!H96+'[1]1 полугод. (2)'!H97</f>
        <v>315</v>
      </c>
      <c r="L96" s="34">
        <f>'[1]3 кв.'!I96+'[1]1 полугод. (2)'!I97</f>
        <v>0</v>
      </c>
    </row>
    <row r="97" spans="1:20" s="35" customFormat="1" x14ac:dyDescent="0.2">
      <c r="A97" s="84"/>
      <c r="B97" s="82"/>
      <c r="C97" s="31" t="s">
        <v>22</v>
      </c>
      <c r="D97" s="32">
        <v>6266.2310000000125</v>
      </c>
      <c r="E97" s="25">
        <f t="shared" si="4"/>
        <v>985.15200000000004</v>
      </c>
      <c r="F97" s="33">
        <f t="shared" si="5"/>
        <v>15.721603624251934</v>
      </c>
      <c r="G97" s="26">
        <v>6266.2310000000125</v>
      </c>
      <c r="H97" s="26">
        <v>985.15200000000004</v>
      </c>
      <c r="I97" s="27">
        <f t="shared" si="6"/>
        <v>15.721603624251934</v>
      </c>
      <c r="J97" s="34">
        <f t="shared" si="7"/>
        <v>985.15200000000004</v>
      </c>
      <c r="K97" s="34">
        <f>'[1]3 кв.'!H97+'[1]1 полугод. (2)'!H98</f>
        <v>985.15200000000004</v>
      </c>
      <c r="L97" s="34">
        <f>'[1]3 кв.'!I97+'[1]1 полугод. (2)'!I98</f>
        <v>0</v>
      </c>
    </row>
    <row r="98" spans="1:20" s="29" customFormat="1" ht="19.5" customHeight="1" x14ac:dyDescent="0.25">
      <c r="A98" s="45" t="s">
        <v>114</v>
      </c>
      <c r="B98" s="48" t="s">
        <v>115</v>
      </c>
      <c r="C98" s="49" t="s">
        <v>22</v>
      </c>
      <c r="D98" s="42">
        <v>1312.84</v>
      </c>
      <c r="E98" s="25">
        <f t="shared" si="4"/>
        <v>988.93299999999999</v>
      </c>
      <c r="F98" s="25">
        <f t="shared" si="5"/>
        <v>75.32776271289724</v>
      </c>
      <c r="G98" s="43">
        <v>1312.84</v>
      </c>
      <c r="H98" s="43">
        <v>988.93299999999999</v>
      </c>
      <c r="I98" s="44">
        <f t="shared" si="6"/>
        <v>75.32776271289724</v>
      </c>
      <c r="J98" s="28">
        <f t="shared" si="7"/>
        <v>988.93299999999999</v>
      </c>
      <c r="K98" s="28">
        <f>'[1]3 кв.'!H98+'[1]1 полугод. (2)'!H99</f>
        <v>0</v>
      </c>
      <c r="L98" s="28">
        <f>'[1]3 кв.'!I98+'[1]1 полугод. (2)'!I99</f>
        <v>988.93299999999999</v>
      </c>
      <c r="T98" s="50">
        <v>84738.214150000014</v>
      </c>
    </row>
    <row r="99" spans="1:20" s="35" customFormat="1" ht="15" x14ac:dyDescent="0.25">
      <c r="A99" s="37" t="s">
        <v>116</v>
      </c>
      <c r="B99" s="30" t="s">
        <v>117</v>
      </c>
      <c r="C99" s="31" t="s">
        <v>22</v>
      </c>
      <c r="D99" s="32">
        <v>0</v>
      </c>
      <c r="E99" s="25">
        <f t="shared" si="4"/>
        <v>0</v>
      </c>
      <c r="F99" s="33"/>
      <c r="G99" s="26">
        <v>0</v>
      </c>
      <c r="H99" s="26">
        <v>0</v>
      </c>
      <c r="I99" s="27"/>
      <c r="J99" s="34">
        <f t="shared" si="7"/>
        <v>0</v>
      </c>
      <c r="K99" s="34">
        <f>'[1]3 кв.'!H99+'[1]1 полугод. (2)'!H100</f>
        <v>0</v>
      </c>
      <c r="L99" s="34">
        <f>'[1]3 кв.'!I99+'[1]1 полугод. (2)'!I100</f>
        <v>0</v>
      </c>
      <c r="T99" s="50">
        <v>46333.01665000002</v>
      </c>
    </row>
    <row r="100" spans="1:20" s="35" customFormat="1" ht="14.25" customHeight="1" x14ac:dyDescent="0.25">
      <c r="A100" s="37" t="s">
        <v>118</v>
      </c>
      <c r="B100" s="30" t="s">
        <v>119</v>
      </c>
      <c r="C100" s="31" t="s">
        <v>22</v>
      </c>
      <c r="D100" s="32">
        <v>1312.84</v>
      </c>
      <c r="E100" s="25">
        <f t="shared" si="4"/>
        <v>988.93299999999999</v>
      </c>
      <c r="F100" s="33">
        <f t="shared" si="5"/>
        <v>75.32776271289724</v>
      </c>
      <c r="G100" s="26">
        <v>1312.84</v>
      </c>
      <c r="H100" s="26">
        <v>988.93299999999999</v>
      </c>
      <c r="I100" s="27">
        <f t="shared" si="6"/>
        <v>75.32776271289724</v>
      </c>
      <c r="J100" s="34">
        <f t="shared" si="7"/>
        <v>988.93299999999999</v>
      </c>
      <c r="K100" s="34">
        <f>'[1]3 кв.'!H100+'[1]1 полугод. (2)'!H101</f>
        <v>0</v>
      </c>
      <c r="L100" s="34">
        <f>'[1]3 кв.'!I100+'[1]1 полугод. (2)'!I101</f>
        <v>988.93299999999999</v>
      </c>
      <c r="O100" s="35">
        <f>J102/T98*100</f>
        <v>76.101465492118805</v>
      </c>
      <c r="Q100" s="51">
        <f>T98-J102</f>
        <v>20251.191350000023</v>
      </c>
      <c r="T100" s="50">
        <v>38405.197499999995</v>
      </c>
    </row>
    <row r="101" spans="1:20" s="35" customFormat="1" x14ac:dyDescent="0.2">
      <c r="A101" s="37" t="s">
        <v>120</v>
      </c>
      <c r="B101" s="30" t="s">
        <v>121</v>
      </c>
      <c r="C101" s="31" t="s">
        <v>22</v>
      </c>
      <c r="D101" s="32">
        <v>17591.39</v>
      </c>
      <c r="E101" s="25">
        <f t="shared" si="4"/>
        <v>3280.9700000000003</v>
      </c>
      <c r="F101" s="33">
        <f t="shared" si="5"/>
        <v>18.650999153563191</v>
      </c>
      <c r="G101" s="26">
        <v>20349.614150000005</v>
      </c>
      <c r="H101" s="26">
        <v>3280.9700000000003</v>
      </c>
      <c r="I101" s="27">
        <f t="shared" si="6"/>
        <v>16.123008406034074</v>
      </c>
      <c r="J101" s="34">
        <f>K101+L101</f>
        <v>3280.9700000000003</v>
      </c>
      <c r="K101" s="34">
        <f>'[1]3 кв.'!H101+'[1]1 полугод. (2)'!H102</f>
        <v>3280.9700000000003</v>
      </c>
      <c r="L101" s="34">
        <f>'[1]3 кв.'!I101+'[1]1 полугод. (2)'!I102</f>
        <v>0</v>
      </c>
    </row>
    <row r="102" spans="1:20" s="29" customFormat="1" x14ac:dyDescent="0.2">
      <c r="A102" s="45"/>
      <c r="B102" s="40" t="s">
        <v>122</v>
      </c>
      <c r="C102" s="41" t="s">
        <v>22</v>
      </c>
      <c r="D102" s="42">
        <f>D101+D98+D91+D76+D17</f>
        <v>81979.989499999996</v>
      </c>
      <c r="E102" s="25">
        <f t="shared" si="4"/>
        <v>64487.022799999992</v>
      </c>
      <c r="F102" s="25">
        <f t="shared" si="5"/>
        <v>78.661906635155148</v>
      </c>
      <c r="G102" s="43">
        <v>84738.213649999991</v>
      </c>
      <c r="H102" s="43">
        <v>64487.022799999992</v>
      </c>
      <c r="I102" s="44">
        <f t="shared" si="6"/>
        <v>76.101465941157471</v>
      </c>
      <c r="J102" s="28">
        <f t="shared" si="7"/>
        <v>64487.022799999992</v>
      </c>
      <c r="K102" s="28">
        <f>'[1]3 кв.'!H102+'[1]1 полугод. (2)'!H103</f>
        <v>22219.341799999998</v>
      </c>
      <c r="L102" s="28">
        <f>'[1]3 кв.'!I102+'[1]1 полугод. (2)'!I103</f>
        <v>42267.680999999997</v>
      </c>
      <c r="O102" s="46"/>
    </row>
    <row r="103" spans="1:20" s="35" customFormat="1" x14ac:dyDescent="0.2">
      <c r="A103" s="52"/>
      <c r="B103" s="53"/>
      <c r="C103" s="54"/>
      <c r="D103" s="54"/>
      <c r="E103" s="54"/>
      <c r="F103" s="54"/>
      <c r="G103" s="54"/>
      <c r="H103" s="54"/>
      <c r="I103" s="54"/>
      <c r="J103" s="55"/>
      <c r="K103" s="56"/>
      <c r="L103" s="55"/>
    </row>
    <row r="104" spans="1:20" ht="15.75" x14ac:dyDescent="0.25">
      <c r="A104" s="57"/>
      <c r="C104" s="58"/>
      <c r="D104" s="58"/>
      <c r="E104" s="58"/>
      <c r="F104" s="58"/>
      <c r="G104" s="58"/>
      <c r="H104" s="58"/>
      <c r="I104" s="58"/>
    </row>
    <row r="105" spans="1:20" x14ac:dyDescent="0.2">
      <c r="A105" s="2"/>
      <c r="B105" s="2"/>
      <c r="C105" s="59"/>
      <c r="D105" s="59"/>
      <c r="E105" s="59"/>
      <c r="F105" s="59"/>
      <c r="G105" s="59"/>
      <c r="H105" s="59"/>
      <c r="I105" s="59"/>
      <c r="J105" s="2"/>
      <c r="K105" s="2"/>
      <c r="L105" s="2"/>
    </row>
    <row r="106" spans="1:20" x14ac:dyDescent="0.2">
      <c r="A106" s="80" t="s">
        <v>123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1:20" x14ac:dyDescent="0.2">
      <c r="A107" s="76" t="s">
        <v>124</v>
      </c>
      <c r="B107" s="79" t="s">
        <v>125</v>
      </c>
      <c r="C107" s="60" t="s">
        <v>45</v>
      </c>
      <c r="D107" s="60"/>
      <c r="E107" s="60"/>
      <c r="F107" s="60"/>
      <c r="G107" s="60"/>
      <c r="H107" s="60"/>
      <c r="I107" s="60"/>
      <c r="J107" s="61"/>
      <c r="K107" s="62"/>
      <c r="L107" s="62"/>
    </row>
    <row r="108" spans="1:20" x14ac:dyDescent="0.2">
      <c r="A108" s="76"/>
      <c r="B108" s="79"/>
      <c r="C108" s="60" t="s">
        <v>22</v>
      </c>
      <c r="D108" s="60"/>
      <c r="E108" s="60"/>
      <c r="F108" s="60"/>
      <c r="G108" s="60"/>
      <c r="H108" s="60"/>
      <c r="I108" s="60"/>
      <c r="J108" s="61"/>
      <c r="K108" s="62"/>
      <c r="L108" s="62"/>
    </row>
    <row r="109" spans="1:20" x14ac:dyDescent="0.2">
      <c r="A109" s="76" t="s">
        <v>126</v>
      </c>
      <c r="B109" s="79" t="s">
        <v>127</v>
      </c>
      <c r="C109" s="60" t="s">
        <v>45</v>
      </c>
      <c r="D109" s="60"/>
      <c r="E109" s="60"/>
      <c r="F109" s="60"/>
      <c r="G109" s="60"/>
      <c r="H109" s="60"/>
      <c r="I109" s="60"/>
      <c r="J109" s="61"/>
      <c r="K109" s="62"/>
      <c r="L109" s="62"/>
    </row>
    <row r="110" spans="1:20" x14ac:dyDescent="0.2">
      <c r="A110" s="76"/>
      <c r="B110" s="79"/>
      <c r="C110" s="60" t="s">
        <v>22</v>
      </c>
      <c r="D110" s="60"/>
      <c r="E110" s="60"/>
      <c r="F110" s="60"/>
      <c r="G110" s="60"/>
      <c r="H110" s="60"/>
      <c r="I110" s="60"/>
      <c r="J110" s="61"/>
      <c r="K110" s="62"/>
      <c r="L110" s="62"/>
    </row>
    <row r="111" spans="1:20" x14ac:dyDescent="0.2">
      <c r="A111" s="76" t="s">
        <v>48</v>
      </c>
      <c r="B111" s="79" t="s">
        <v>128</v>
      </c>
      <c r="C111" s="60" t="s">
        <v>45</v>
      </c>
      <c r="D111" s="60"/>
      <c r="E111" s="60"/>
      <c r="F111" s="60"/>
      <c r="G111" s="60"/>
      <c r="H111" s="60"/>
      <c r="I111" s="60"/>
      <c r="J111" s="61"/>
      <c r="K111" s="62"/>
      <c r="L111" s="62"/>
    </row>
    <row r="112" spans="1:20" x14ac:dyDescent="0.2">
      <c r="A112" s="76"/>
      <c r="B112" s="79"/>
      <c r="C112" s="60" t="s">
        <v>22</v>
      </c>
      <c r="D112" s="60"/>
      <c r="E112" s="60"/>
      <c r="F112" s="60"/>
      <c r="G112" s="60"/>
      <c r="H112" s="60"/>
      <c r="I112" s="60"/>
      <c r="J112" s="61"/>
      <c r="K112" s="62"/>
      <c r="L112" s="62"/>
    </row>
    <row r="113" spans="1:12" x14ac:dyDescent="0.2">
      <c r="A113" s="76" t="s">
        <v>51</v>
      </c>
      <c r="B113" s="79" t="s">
        <v>129</v>
      </c>
      <c r="C113" s="60" t="s">
        <v>25</v>
      </c>
      <c r="D113" s="60"/>
      <c r="E113" s="60"/>
      <c r="F113" s="60"/>
      <c r="G113" s="60"/>
      <c r="H113" s="60"/>
      <c r="I113" s="60"/>
      <c r="J113" s="61"/>
      <c r="K113" s="62"/>
      <c r="L113" s="62"/>
    </row>
    <row r="114" spans="1:12" x14ac:dyDescent="0.2">
      <c r="A114" s="76"/>
      <c r="B114" s="79"/>
      <c r="C114" s="60" t="s">
        <v>22</v>
      </c>
      <c r="D114" s="60"/>
      <c r="E114" s="60"/>
      <c r="F114" s="60"/>
      <c r="G114" s="60"/>
      <c r="H114" s="60"/>
      <c r="I114" s="60"/>
      <c r="J114" s="61"/>
      <c r="K114" s="62"/>
      <c r="L114" s="62"/>
    </row>
    <row r="115" spans="1:12" x14ac:dyDescent="0.2">
      <c r="A115" s="76" t="s">
        <v>53</v>
      </c>
      <c r="B115" s="79" t="s">
        <v>130</v>
      </c>
      <c r="C115" s="60" t="s">
        <v>45</v>
      </c>
      <c r="D115" s="60"/>
      <c r="E115" s="60"/>
      <c r="F115" s="60"/>
      <c r="G115" s="60"/>
      <c r="H115" s="60"/>
      <c r="I115" s="60"/>
      <c r="J115" s="61"/>
      <c r="K115" s="62"/>
      <c r="L115" s="62"/>
    </row>
    <row r="116" spans="1:12" x14ac:dyDescent="0.2">
      <c r="A116" s="76"/>
      <c r="B116" s="79"/>
      <c r="C116" s="60" t="s">
        <v>22</v>
      </c>
      <c r="D116" s="60"/>
      <c r="E116" s="60"/>
      <c r="F116" s="60"/>
      <c r="G116" s="60"/>
      <c r="H116" s="60"/>
      <c r="I116" s="60"/>
      <c r="J116" s="61"/>
      <c r="K116" s="62"/>
      <c r="L116" s="62"/>
    </row>
    <row r="117" spans="1:12" x14ac:dyDescent="0.2">
      <c r="A117" s="76" t="s">
        <v>56</v>
      </c>
      <c r="B117" s="79" t="s">
        <v>131</v>
      </c>
      <c r="C117" s="60" t="s">
        <v>50</v>
      </c>
      <c r="D117" s="60"/>
      <c r="E117" s="60"/>
      <c r="F117" s="60"/>
      <c r="G117" s="60"/>
      <c r="H117" s="60"/>
      <c r="I117" s="60"/>
      <c r="J117" s="61"/>
      <c r="K117" s="62"/>
      <c r="L117" s="62"/>
    </row>
    <row r="118" spans="1:12" x14ac:dyDescent="0.2">
      <c r="A118" s="76"/>
      <c r="B118" s="79"/>
      <c r="C118" s="60" t="s">
        <v>132</v>
      </c>
      <c r="D118" s="60"/>
      <c r="E118" s="60"/>
      <c r="F118" s="60"/>
      <c r="G118" s="60"/>
      <c r="H118" s="60"/>
      <c r="I118" s="60"/>
      <c r="J118" s="61"/>
      <c r="K118" s="62"/>
      <c r="L118" s="62"/>
    </row>
    <row r="119" spans="1:12" x14ac:dyDescent="0.2">
      <c r="A119" s="78">
        <v>7</v>
      </c>
      <c r="B119" s="79" t="s">
        <v>133</v>
      </c>
      <c r="C119" s="60" t="s">
        <v>134</v>
      </c>
      <c r="D119" s="60"/>
      <c r="E119" s="60"/>
      <c r="F119" s="60"/>
      <c r="G119" s="60"/>
      <c r="H119" s="60"/>
      <c r="I119" s="60"/>
      <c r="J119" s="61"/>
      <c r="K119" s="62"/>
      <c r="L119" s="62"/>
    </row>
    <row r="120" spans="1:12" x14ac:dyDescent="0.2">
      <c r="A120" s="78"/>
      <c r="B120" s="79"/>
      <c r="C120" s="60" t="s">
        <v>22</v>
      </c>
      <c r="D120" s="60"/>
      <c r="E120" s="60"/>
      <c r="F120" s="60"/>
      <c r="G120" s="60"/>
      <c r="H120" s="60"/>
      <c r="I120" s="60"/>
      <c r="J120" s="61"/>
      <c r="K120" s="62"/>
      <c r="L120" s="62"/>
    </row>
    <row r="121" spans="1:12" s="63" customFormat="1" x14ac:dyDescent="0.2">
      <c r="A121" s="78">
        <v>8</v>
      </c>
      <c r="B121" s="79" t="s">
        <v>135</v>
      </c>
      <c r="C121" s="60" t="s">
        <v>45</v>
      </c>
      <c r="D121" s="60"/>
      <c r="E121" s="60"/>
      <c r="F121" s="60"/>
      <c r="G121" s="60"/>
      <c r="H121" s="60"/>
      <c r="I121" s="60"/>
      <c r="J121" s="61"/>
      <c r="K121" s="62"/>
      <c r="L121" s="62"/>
    </row>
    <row r="122" spans="1:12" s="63" customFormat="1" x14ac:dyDescent="0.2">
      <c r="A122" s="78"/>
      <c r="B122" s="79"/>
      <c r="C122" s="60" t="s">
        <v>22</v>
      </c>
      <c r="D122" s="60"/>
      <c r="E122" s="60"/>
      <c r="F122" s="60"/>
      <c r="G122" s="60"/>
      <c r="H122" s="60"/>
      <c r="I122" s="60"/>
      <c r="J122" s="61"/>
      <c r="K122" s="62"/>
      <c r="L122" s="62"/>
    </row>
    <row r="123" spans="1:12" x14ac:dyDescent="0.2">
      <c r="A123" s="78">
        <v>9</v>
      </c>
      <c r="B123" s="79" t="s">
        <v>136</v>
      </c>
      <c r="C123" s="60" t="s">
        <v>137</v>
      </c>
      <c r="D123" s="60"/>
      <c r="E123" s="60"/>
      <c r="F123" s="60"/>
      <c r="G123" s="60"/>
      <c r="H123" s="60"/>
      <c r="I123" s="60"/>
      <c r="J123" s="61"/>
      <c r="K123" s="62"/>
      <c r="L123" s="62"/>
    </row>
    <row r="124" spans="1:12" x14ac:dyDescent="0.2">
      <c r="A124" s="78"/>
      <c r="B124" s="79"/>
      <c r="C124" s="60" t="s">
        <v>22</v>
      </c>
      <c r="D124" s="60"/>
      <c r="E124" s="60"/>
      <c r="F124" s="60"/>
      <c r="G124" s="60"/>
      <c r="H124" s="60"/>
      <c r="I124" s="60"/>
      <c r="J124" s="61"/>
      <c r="K124" s="62"/>
      <c r="L124" s="62"/>
    </row>
    <row r="125" spans="1:12" x14ac:dyDescent="0.2">
      <c r="A125" s="64" t="s">
        <v>64</v>
      </c>
      <c r="B125" s="65" t="s">
        <v>138</v>
      </c>
      <c r="C125" s="60" t="s">
        <v>22</v>
      </c>
      <c r="D125" s="60"/>
      <c r="E125" s="60"/>
      <c r="F125" s="60"/>
      <c r="G125" s="60"/>
      <c r="H125" s="60"/>
      <c r="I125" s="60"/>
      <c r="J125" s="61">
        <f>L125</f>
        <v>463.76199999999994</v>
      </c>
      <c r="K125" s="62"/>
      <c r="L125" s="66">
        <f>'[1]3 кв.'!I125+'[1]1 полугод. (2)'!I126</f>
        <v>463.76199999999994</v>
      </c>
    </row>
    <row r="126" spans="1:12" x14ac:dyDescent="0.2">
      <c r="A126" s="64" t="s">
        <v>139</v>
      </c>
      <c r="B126" s="67" t="s">
        <v>140</v>
      </c>
      <c r="C126" s="60" t="s">
        <v>22</v>
      </c>
      <c r="D126" s="60"/>
      <c r="E126" s="60"/>
      <c r="F126" s="60"/>
      <c r="G126" s="60"/>
      <c r="H126" s="60"/>
      <c r="I126" s="60"/>
      <c r="J126" s="61">
        <f t="shared" ref="J126:J132" si="8">L126</f>
        <v>0</v>
      </c>
      <c r="K126" s="62"/>
      <c r="L126" s="66">
        <f>'[1]3 кв.'!I126+'[1]1 полугод. (2)'!I127</f>
        <v>0</v>
      </c>
    </row>
    <row r="127" spans="1:12" x14ac:dyDescent="0.2">
      <c r="A127" s="64" t="s">
        <v>66</v>
      </c>
      <c r="B127" s="65" t="s">
        <v>141</v>
      </c>
      <c r="C127" s="60" t="s">
        <v>22</v>
      </c>
      <c r="D127" s="60"/>
      <c r="E127" s="60"/>
      <c r="F127" s="60"/>
      <c r="G127" s="60"/>
      <c r="H127" s="60"/>
      <c r="I127" s="60"/>
      <c r="J127" s="61">
        <f t="shared" si="8"/>
        <v>162.06299999999999</v>
      </c>
      <c r="K127" s="62"/>
      <c r="L127" s="66">
        <f>'[1]3 кв.'!I127+'[1]1 полугод. (2)'!I128</f>
        <v>162.06299999999999</v>
      </c>
    </row>
    <row r="128" spans="1:12" x14ac:dyDescent="0.2">
      <c r="A128" s="64" t="s">
        <v>68</v>
      </c>
      <c r="B128" s="65" t="s">
        <v>142</v>
      </c>
      <c r="C128" s="60" t="s">
        <v>22</v>
      </c>
      <c r="D128" s="60"/>
      <c r="E128" s="60"/>
      <c r="F128" s="60"/>
      <c r="G128" s="60"/>
      <c r="H128" s="60"/>
      <c r="I128" s="60"/>
      <c r="J128" s="61">
        <f t="shared" si="8"/>
        <v>0</v>
      </c>
      <c r="K128" s="62"/>
      <c r="L128" s="66">
        <f>'[1]3 кв.'!I128+'[1]1 полугод. (2)'!I129</f>
        <v>0</v>
      </c>
    </row>
    <row r="129" spans="1:118" x14ac:dyDescent="0.2">
      <c r="A129" s="20">
        <v>13</v>
      </c>
      <c r="B129" s="65" t="s">
        <v>143</v>
      </c>
      <c r="C129" s="60" t="s">
        <v>22</v>
      </c>
      <c r="D129" s="60"/>
      <c r="E129" s="60"/>
      <c r="F129" s="60"/>
      <c r="G129" s="60"/>
      <c r="H129" s="60"/>
      <c r="I129" s="60"/>
      <c r="J129" s="61">
        <f t="shared" si="8"/>
        <v>0</v>
      </c>
      <c r="K129" s="62"/>
      <c r="L129" s="66">
        <f>'[1]3 кв.'!I129+'[1]1 полугод. (2)'!I130</f>
        <v>0</v>
      </c>
    </row>
    <row r="130" spans="1:118" x14ac:dyDescent="0.2">
      <c r="A130" s="20">
        <v>14</v>
      </c>
      <c r="B130" s="65" t="s">
        <v>144</v>
      </c>
      <c r="C130" s="60"/>
      <c r="D130" s="60"/>
      <c r="E130" s="60"/>
      <c r="F130" s="60"/>
      <c r="G130" s="60"/>
      <c r="H130" s="60"/>
      <c r="I130" s="60"/>
      <c r="J130" s="61">
        <f t="shared" si="8"/>
        <v>0</v>
      </c>
      <c r="K130" s="62"/>
      <c r="L130" s="66">
        <f>'[1]3 кв.'!I130+'[1]1 полугод. (2)'!I131</f>
        <v>0</v>
      </c>
    </row>
    <row r="131" spans="1:118" x14ac:dyDescent="0.2">
      <c r="A131" s="64" t="s">
        <v>74</v>
      </c>
      <c r="B131" s="65" t="s">
        <v>145</v>
      </c>
      <c r="C131" s="60" t="s">
        <v>22</v>
      </c>
      <c r="D131" s="60"/>
      <c r="E131" s="60"/>
      <c r="F131" s="60"/>
      <c r="G131" s="60"/>
      <c r="H131" s="60"/>
      <c r="I131" s="60"/>
      <c r="J131" s="61">
        <f t="shared" si="8"/>
        <v>0</v>
      </c>
      <c r="K131" s="62"/>
      <c r="L131" s="66">
        <f>'[1]3 кв.'!I131+'[1]1 полугод. (2)'!I132</f>
        <v>0</v>
      </c>
    </row>
    <row r="132" spans="1:118" x14ac:dyDescent="0.2">
      <c r="A132" s="68">
        <v>16</v>
      </c>
      <c r="B132" s="65" t="s">
        <v>146</v>
      </c>
      <c r="C132" s="60" t="s">
        <v>22</v>
      </c>
      <c r="D132" s="60"/>
      <c r="E132" s="60"/>
      <c r="F132" s="60"/>
      <c r="G132" s="60"/>
      <c r="H132" s="60"/>
      <c r="I132" s="60"/>
      <c r="J132" s="61">
        <f t="shared" si="8"/>
        <v>10186.643</v>
      </c>
      <c r="K132" s="62"/>
      <c r="L132" s="66">
        <f>'[1]3 кв.'!I132+'[1]1 полугод. (2)'!I133</f>
        <v>10186.643</v>
      </c>
    </row>
    <row r="133" spans="1:118" x14ac:dyDescent="0.2">
      <c r="A133" s="64" t="s">
        <v>147</v>
      </c>
      <c r="B133" s="67" t="s">
        <v>148</v>
      </c>
      <c r="C133" s="60" t="s">
        <v>132</v>
      </c>
      <c r="D133" s="60"/>
      <c r="E133" s="60"/>
      <c r="F133" s="60"/>
      <c r="G133" s="60"/>
      <c r="H133" s="60"/>
      <c r="I133" s="60"/>
      <c r="J133" s="61"/>
      <c r="K133" s="62"/>
      <c r="L133" s="66"/>
    </row>
    <row r="134" spans="1:118" x14ac:dyDescent="0.2">
      <c r="A134" s="76" t="s">
        <v>149</v>
      </c>
      <c r="B134" s="77" t="s">
        <v>150</v>
      </c>
      <c r="C134" s="60" t="s">
        <v>45</v>
      </c>
      <c r="D134" s="60"/>
      <c r="E134" s="60"/>
      <c r="F134" s="60"/>
      <c r="G134" s="60"/>
      <c r="H134" s="60"/>
      <c r="I134" s="60"/>
      <c r="J134" s="61"/>
      <c r="K134" s="62"/>
      <c r="L134" s="62"/>
    </row>
    <row r="135" spans="1:118" x14ac:dyDescent="0.2">
      <c r="A135" s="76"/>
      <c r="B135" s="77"/>
      <c r="C135" s="60" t="s">
        <v>22</v>
      </c>
      <c r="D135" s="60"/>
      <c r="E135" s="60"/>
      <c r="F135" s="60"/>
      <c r="G135" s="60"/>
      <c r="H135" s="60"/>
      <c r="I135" s="60"/>
      <c r="J135" s="61"/>
      <c r="K135" s="62"/>
      <c r="L135" s="62"/>
    </row>
    <row r="136" spans="1:118" x14ac:dyDescent="0.2">
      <c r="A136" s="76" t="s">
        <v>151</v>
      </c>
      <c r="B136" s="77" t="s">
        <v>152</v>
      </c>
      <c r="C136" s="60" t="s">
        <v>45</v>
      </c>
      <c r="D136" s="60"/>
      <c r="E136" s="60"/>
      <c r="F136" s="60"/>
      <c r="G136" s="60"/>
      <c r="H136" s="60"/>
      <c r="I136" s="60"/>
      <c r="J136" s="61"/>
      <c r="K136" s="62"/>
      <c r="L136" s="62"/>
    </row>
    <row r="137" spans="1:118" x14ac:dyDescent="0.2">
      <c r="A137" s="76"/>
      <c r="B137" s="77"/>
      <c r="C137" s="60" t="s">
        <v>153</v>
      </c>
      <c r="D137" s="60"/>
      <c r="E137" s="60"/>
      <c r="F137" s="60"/>
      <c r="G137" s="60"/>
      <c r="H137" s="60"/>
      <c r="I137" s="60"/>
      <c r="J137" s="61"/>
      <c r="K137" s="62"/>
      <c r="L137" s="62"/>
    </row>
    <row r="138" spans="1:118" x14ac:dyDescent="0.2">
      <c r="A138" s="76" t="s">
        <v>154</v>
      </c>
      <c r="B138" s="77" t="s">
        <v>155</v>
      </c>
      <c r="C138" s="60" t="s">
        <v>45</v>
      </c>
      <c r="D138" s="60"/>
      <c r="E138" s="60"/>
      <c r="F138" s="60"/>
      <c r="G138" s="60"/>
      <c r="H138" s="60"/>
      <c r="I138" s="60"/>
      <c r="J138" s="61"/>
      <c r="K138" s="62"/>
      <c r="L138" s="62"/>
    </row>
    <row r="139" spans="1:118" x14ac:dyDescent="0.2">
      <c r="A139" s="76"/>
      <c r="B139" s="77"/>
      <c r="C139" s="60" t="s">
        <v>22</v>
      </c>
      <c r="D139" s="60"/>
      <c r="E139" s="60"/>
      <c r="F139" s="60"/>
      <c r="G139" s="60"/>
      <c r="H139" s="60"/>
      <c r="I139" s="60"/>
      <c r="J139" s="61"/>
      <c r="K139" s="62"/>
      <c r="L139" s="62"/>
    </row>
    <row r="140" spans="1:118" x14ac:dyDescent="0.2">
      <c r="A140" s="76" t="s">
        <v>156</v>
      </c>
      <c r="B140" s="77" t="s">
        <v>157</v>
      </c>
      <c r="C140" s="60" t="s">
        <v>45</v>
      </c>
      <c r="D140" s="60"/>
      <c r="E140" s="60"/>
      <c r="F140" s="60"/>
      <c r="G140" s="60"/>
      <c r="H140" s="60"/>
      <c r="I140" s="60"/>
      <c r="J140" s="61"/>
      <c r="K140" s="62"/>
      <c r="L140" s="62"/>
    </row>
    <row r="141" spans="1:118" x14ac:dyDescent="0.2">
      <c r="A141" s="76"/>
      <c r="B141" s="77"/>
      <c r="C141" s="60" t="s">
        <v>22</v>
      </c>
      <c r="D141" s="60"/>
      <c r="E141" s="60"/>
      <c r="F141" s="60"/>
      <c r="G141" s="60"/>
      <c r="H141" s="60"/>
      <c r="I141" s="60"/>
      <c r="J141" s="61"/>
      <c r="K141" s="62"/>
      <c r="L141" s="62"/>
    </row>
    <row r="142" spans="1:118" x14ac:dyDescent="0.2">
      <c r="A142" s="64" t="s">
        <v>78</v>
      </c>
      <c r="B142" s="67" t="s">
        <v>158</v>
      </c>
      <c r="C142" s="60" t="s">
        <v>22</v>
      </c>
      <c r="D142" s="60"/>
      <c r="E142" s="60"/>
      <c r="F142" s="60"/>
      <c r="G142" s="60"/>
      <c r="H142" s="60"/>
      <c r="I142" s="60"/>
      <c r="J142" s="69">
        <f>K142</f>
        <v>911.29399999999998</v>
      </c>
      <c r="K142" s="70">
        <f>'[1]3 кв.'!H142+'[1]1 полугод. (2)'!H143</f>
        <v>911.29399999999998</v>
      </c>
      <c r="L142" s="60"/>
    </row>
    <row r="143" spans="1:118" s="75" customFormat="1" ht="13.5" thickBot="1" x14ac:dyDescent="0.25">
      <c r="A143" s="71" t="s">
        <v>159</v>
      </c>
      <c r="B143" s="72" t="s">
        <v>160</v>
      </c>
      <c r="C143" s="73" t="s">
        <v>22</v>
      </c>
      <c r="D143" s="73"/>
      <c r="E143" s="73"/>
      <c r="F143" s="73"/>
      <c r="G143" s="73"/>
      <c r="H143" s="73"/>
      <c r="I143" s="73"/>
      <c r="J143" s="69">
        <f>K143</f>
        <v>911.29399999999998</v>
      </c>
      <c r="K143" s="70">
        <f>'[1]3 кв.'!H143+'[1]1 полугод. (2)'!H144</f>
        <v>911.29399999999998</v>
      </c>
      <c r="L143" s="73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</row>
    <row r="144" spans="1:118" x14ac:dyDescent="0.2">
      <c r="A144" s="64" t="s">
        <v>81</v>
      </c>
      <c r="B144" s="65" t="s">
        <v>161</v>
      </c>
      <c r="C144" s="60" t="s">
        <v>45</v>
      </c>
      <c r="D144" s="60"/>
      <c r="E144" s="60"/>
      <c r="F144" s="60"/>
      <c r="G144" s="60"/>
      <c r="H144" s="60"/>
      <c r="I144" s="60"/>
      <c r="J144" s="61">
        <f>K144</f>
        <v>2859</v>
      </c>
      <c r="K144" s="61">
        <f>'[1]3 кв.'!H144+'[1]1 полугод. (2)'!H145</f>
        <v>2859</v>
      </c>
      <c r="L144" s="61"/>
    </row>
    <row r="145" spans="1:12" x14ac:dyDescent="0.2">
      <c r="A145" s="64"/>
      <c r="B145" s="65" t="s">
        <v>162</v>
      </c>
      <c r="C145" s="60" t="s">
        <v>22</v>
      </c>
      <c r="D145" s="60"/>
      <c r="E145" s="60"/>
      <c r="F145" s="60"/>
      <c r="G145" s="60"/>
      <c r="H145" s="60"/>
      <c r="I145" s="60"/>
      <c r="J145" s="61">
        <f t="shared" ref="J145:J159" si="9">K145</f>
        <v>151.53199999999998</v>
      </c>
      <c r="K145" s="61">
        <f>'[1]3 кв.'!H145+'[1]1 полугод. (2)'!H146</f>
        <v>151.53199999999998</v>
      </c>
      <c r="L145" s="61"/>
    </row>
    <row r="146" spans="1:12" x14ac:dyDescent="0.2">
      <c r="A146" s="76" t="s">
        <v>163</v>
      </c>
      <c r="B146" s="77" t="s">
        <v>164</v>
      </c>
      <c r="C146" s="60" t="s">
        <v>45</v>
      </c>
      <c r="D146" s="60"/>
      <c r="E146" s="60"/>
      <c r="F146" s="60"/>
      <c r="G146" s="60"/>
      <c r="H146" s="60"/>
      <c r="I146" s="60"/>
      <c r="J146" s="61"/>
      <c r="K146" s="61"/>
      <c r="L146" s="61"/>
    </row>
    <row r="147" spans="1:12" x14ac:dyDescent="0.2">
      <c r="A147" s="76"/>
      <c r="B147" s="77"/>
      <c r="C147" s="60" t="s">
        <v>22</v>
      </c>
      <c r="D147" s="60"/>
      <c r="E147" s="60"/>
      <c r="F147" s="60"/>
      <c r="G147" s="60"/>
      <c r="H147" s="60"/>
      <c r="I147" s="60"/>
      <c r="J147" s="61"/>
      <c r="K147" s="61"/>
      <c r="L147" s="61"/>
    </row>
    <row r="148" spans="1:12" x14ac:dyDescent="0.2">
      <c r="A148" s="76" t="s">
        <v>165</v>
      </c>
      <c r="B148" s="77" t="s">
        <v>166</v>
      </c>
      <c r="C148" s="60" t="s">
        <v>45</v>
      </c>
      <c r="D148" s="60"/>
      <c r="E148" s="60"/>
      <c r="F148" s="60"/>
      <c r="G148" s="60"/>
      <c r="H148" s="60"/>
      <c r="I148" s="60"/>
      <c r="J148" s="61"/>
      <c r="K148" s="61"/>
      <c r="L148" s="61"/>
    </row>
    <row r="149" spans="1:12" x14ac:dyDescent="0.2">
      <c r="A149" s="76"/>
      <c r="B149" s="77"/>
      <c r="C149" s="60" t="s">
        <v>22</v>
      </c>
      <c r="D149" s="60"/>
      <c r="E149" s="60"/>
      <c r="F149" s="60"/>
      <c r="G149" s="60"/>
      <c r="H149" s="60"/>
      <c r="I149" s="60"/>
      <c r="J149" s="61"/>
      <c r="K149" s="61"/>
      <c r="L149" s="61"/>
    </row>
    <row r="150" spans="1:12" x14ac:dyDescent="0.2">
      <c r="A150" s="76" t="s">
        <v>167</v>
      </c>
      <c r="B150" s="77" t="s">
        <v>168</v>
      </c>
      <c r="C150" s="60" t="s">
        <v>45</v>
      </c>
      <c r="D150" s="60"/>
      <c r="E150" s="60"/>
      <c r="F150" s="60"/>
      <c r="G150" s="60"/>
      <c r="H150" s="60"/>
      <c r="I150" s="60"/>
      <c r="J150" s="61"/>
      <c r="K150" s="61"/>
      <c r="L150" s="61"/>
    </row>
    <row r="151" spans="1:12" x14ac:dyDescent="0.2">
      <c r="A151" s="76"/>
      <c r="B151" s="77"/>
      <c r="C151" s="60" t="s">
        <v>22</v>
      </c>
      <c r="D151" s="60"/>
      <c r="E151" s="60"/>
      <c r="F151" s="60"/>
      <c r="G151" s="60"/>
      <c r="H151" s="60"/>
      <c r="I151" s="60"/>
      <c r="J151" s="61"/>
      <c r="K151" s="61"/>
      <c r="L151" s="61"/>
    </row>
    <row r="152" spans="1:12" x14ac:dyDescent="0.2">
      <c r="A152" s="76" t="s">
        <v>169</v>
      </c>
      <c r="B152" s="77" t="s">
        <v>170</v>
      </c>
      <c r="C152" s="60" t="s">
        <v>45</v>
      </c>
      <c r="D152" s="60"/>
      <c r="E152" s="60"/>
      <c r="F152" s="60"/>
      <c r="G152" s="60"/>
      <c r="H152" s="60"/>
      <c r="I152" s="60"/>
      <c r="J152" s="61">
        <f t="shared" si="9"/>
        <v>719</v>
      </c>
      <c r="K152" s="61">
        <f>'[1]3 кв.'!H152+'[1]1 полугод. (2)'!H153</f>
        <v>719</v>
      </c>
      <c r="L152" s="61"/>
    </row>
    <row r="153" spans="1:12" x14ac:dyDescent="0.2">
      <c r="A153" s="76"/>
      <c r="B153" s="77"/>
      <c r="C153" s="60" t="s">
        <v>22</v>
      </c>
      <c r="D153" s="60"/>
      <c r="E153" s="60"/>
      <c r="F153" s="60"/>
      <c r="G153" s="60"/>
      <c r="H153" s="60"/>
      <c r="I153" s="60"/>
      <c r="J153" s="61">
        <f t="shared" si="9"/>
        <v>38.106999999999999</v>
      </c>
      <c r="K153" s="61">
        <f>'[1]3 кв.'!H153+'[1]1 полугод. (2)'!H154</f>
        <v>38.106999999999999</v>
      </c>
      <c r="L153" s="61"/>
    </row>
    <row r="154" spans="1:12" x14ac:dyDescent="0.2">
      <c r="A154" s="76" t="s">
        <v>171</v>
      </c>
      <c r="B154" s="77" t="s">
        <v>172</v>
      </c>
      <c r="C154" s="60" t="s">
        <v>45</v>
      </c>
      <c r="D154" s="60"/>
      <c r="E154" s="60"/>
      <c r="F154" s="60"/>
      <c r="G154" s="60"/>
      <c r="H154" s="60"/>
      <c r="I154" s="60"/>
      <c r="J154" s="61">
        <f t="shared" si="9"/>
        <v>1525</v>
      </c>
      <c r="K154" s="61">
        <f>'[1]3 кв.'!H154+'[1]1 полугод. (2)'!H155</f>
        <v>1525</v>
      </c>
      <c r="L154" s="61"/>
    </row>
    <row r="155" spans="1:12" x14ac:dyDescent="0.2">
      <c r="A155" s="76"/>
      <c r="B155" s="77"/>
      <c r="C155" s="60" t="s">
        <v>22</v>
      </c>
      <c r="D155" s="60"/>
      <c r="E155" s="60"/>
      <c r="F155" s="60"/>
      <c r="G155" s="60"/>
      <c r="H155" s="60"/>
      <c r="I155" s="60"/>
      <c r="J155" s="61">
        <f t="shared" si="9"/>
        <v>80.825000000000003</v>
      </c>
      <c r="K155" s="61">
        <f>'[1]3 кв.'!H155+'[1]1 полугод. (2)'!H156</f>
        <v>80.825000000000003</v>
      </c>
      <c r="L155" s="61"/>
    </row>
    <row r="156" spans="1:12" x14ac:dyDescent="0.2">
      <c r="A156" s="76" t="s">
        <v>173</v>
      </c>
      <c r="B156" s="77" t="s">
        <v>174</v>
      </c>
      <c r="C156" s="60" t="s">
        <v>45</v>
      </c>
      <c r="D156" s="60"/>
      <c r="E156" s="60"/>
      <c r="F156" s="60"/>
      <c r="G156" s="60"/>
      <c r="H156" s="60"/>
      <c r="I156" s="60"/>
      <c r="J156" s="61">
        <f t="shared" si="9"/>
        <v>295</v>
      </c>
      <c r="K156" s="61">
        <f>'[1]3 кв.'!H156+'[1]1 полугод. (2)'!H157</f>
        <v>295</v>
      </c>
      <c r="L156" s="61"/>
    </row>
    <row r="157" spans="1:12" x14ac:dyDescent="0.2">
      <c r="A157" s="76"/>
      <c r="B157" s="77"/>
      <c r="C157" s="60" t="s">
        <v>22</v>
      </c>
      <c r="D157" s="60"/>
      <c r="E157" s="60"/>
      <c r="F157" s="60"/>
      <c r="G157" s="60"/>
      <c r="H157" s="60"/>
      <c r="I157" s="60"/>
      <c r="J157" s="61">
        <f t="shared" si="9"/>
        <v>15.635000000000002</v>
      </c>
      <c r="K157" s="61">
        <f>'[1]3 кв.'!H157+'[1]1 полугод. (2)'!H158</f>
        <v>15.635000000000002</v>
      </c>
      <c r="L157" s="61"/>
    </row>
    <row r="158" spans="1:12" x14ac:dyDescent="0.2">
      <c r="A158" s="76" t="s">
        <v>175</v>
      </c>
      <c r="B158" s="77" t="s">
        <v>176</v>
      </c>
      <c r="C158" s="60" t="s">
        <v>45</v>
      </c>
      <c r="D158" s="60"/>
      <c r="E158" s="60"/>
      <c r="F158" s="60"/>
      <c r="G158" s="60"/>
      <c r="H158" s="60"/>
      <c r="I158" s="60"/>
      <c r="J158" s="61">
        <f t="shared" si="9"/>
        <v>320</v>
      </c>
      <c r="K158" s="61">
        <f>'[1]3 кв.'!H158+'[1]1 полугод. (2)'!H159</f>
        <v>320</v>
      </c>
      <c r="L158" s="61"/>
    </row>
    <row r="159" spans="1:12" x14ac:dyDescent="0.2">
      <c r="A159" s="76"/>
      <c r="B159" s="77"/>
      <c r="C159" s="60" t="s">
        <v>22</v>
      </c>
      <c r="D159" s="60"/>
      <c r="E159" s="60"/>
      <c r="F159" s="60"/>
      <c r="G159" s="60"/>
      <c r="H159" s="60"/>
      <c r="I159" s="60"/>
      <c r="J159" s="61">
        <f t="shared" si="9"/>
        <v>16.965</v>
      </c>
      <c r="K159" s="61">
        <f>'[1]3 кв.'!H159+'[1]1 полугод. (2)'!H160</f>
        <v>16.965</v>
      </c>
      <c r="L159" s="61"/>
    </row>
    <row r="160" spans="1:12" x14ac:dyDescent="0.2">
      <c r="A160" s="76" t="s">
        <v>177</v>
      </c>
      <c r="B160" s="77" t="s">
        <v>178</v>
      </c>
      <c r="C160" s="60" t="s">
        <v>45</v>
      </c>
      <c r="D160" s="60"/>
      <c r="E160" s="60"/>
      <c r="F160" s="60"/>
      <c r="G160" s="60"/>
      <c r="H160" s="60"/>
      <c r="I160" s="60"/>
      <c r="J160" s="61"/>
      <c r="K160" s="61"/>
      <c r="L160" s="61"/>
    </row>
    <row r="161" spans="1:12" x14ac:dyDescent="0.2">
      <c r="A161" s="76"/>
      <c r="B161" s="77"/>
      <c r="C161" s="60" t="s">
        <v>22</v>
      </c>
      <c r="D161" s="60"/>
      <c r="E161" s="60"/>
      <c r="F161" s="60"/>
      <c r="G161" s="60"/>
      <c r="H161" s="60"/>
      <c r="I161" s="60"/>
      <c r="J161" s="61"/>
      <c r="K161" s="61"/>
      <c r="L161" s="61"/>
    </row>
    <row r="162" spans="1:1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2"/>
    </row>
    <row r="166" spans="1:12" ht="15.75" x14ac:dyDescent="0.25">
      <c r="B166" s="1" t="s">
        <v>179</v>
      </c>
      <c r="C166" s="58"/>
      <c r="D166" s="58"/>
      <c r="E166" s="58"/>
      <c r="F166" s="58"/>
      <c r="G166" s="58"/>
      <c r="H166" s="58"/>
      <c r="I166" s="58"/>
      <c r="K166" s="1" t="s">
        <v>180</v>
      </c>
    </row>
  </sheetData>
  <mergeCells count="125">
    <mergeCell ref="A18:A20"/>
    <mergeCell ref="A21:A22"/>
    <mergeCell ref="B21:B22"/>
    <mergeCell ref="A23:A24"/>
    <mergeCell ref="B23:B24"/>
    <mergeCell ref="A26:A27"/>
    <mergeCell ref="B26:B27"/>
    <mergeCell ref="A10:L10"/>
    <mergeCell ref="A11:L11"/>
    <mergeCell ref="A14:A16"/>
    <mergeCell ref="B14:B16"/>
    <mergeCell ref="C14:C16"/>
    <mergeCell ref="D14:D16"/>
    <mergeCell ref="E14:E16"/>
    <mergeCell ref="F14:F16"/>
    <mergeCell ref="J14:L15"/>
    <mergeCell ref="A34:A35"/>
    <mergeCell ref="B34:B35"/>
    <mergeCell ref="A37:A38"/>
    <mergeCell ref="B37:B38"/>
    <mergeCell ref="A39:A40"/>
    <mergeCell ref="B39:B40"/>
    <mergeCell ref="A28:A29"/>
    <mergeCell ref="B28:B29"/>
    <mergeCell ref="A30:A31"/>
    <mergeCell ref="B30:B31"/>
    <mergeCell ref="A32:A33"/>
    <mergeCell ref="B32:B33"/>
    <mergeCell ref="A48:A49"/>
    <mergeCell ref="B48:B49"/>
    <mergeCell ref="A50:A51"/>
    <mergeCell ref="B50:B51"/>
    <mergeCell ref="A52:A53"/>
    <mergeCell ref="B52:B53"/>
    <mergeCell ref="A41:A43"/>
    <mergeCell ref="B41:B43"/>
    <mergeCell ref="A44:A45"/>
    <mergeCell ref="B44:B45"/>
    <mergeCell ref="A46:A47"/>
    <mergeCell ref="B46:B4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72:A73"/>
    <mergeCell ref="B72:B73"/>
    <mergeCell ref="A74:A75"/>
    <mergeCell ref="B74:B75"/>
    <mergeCell ref="A77:A78"/>
    <mergeCell ref="B77:B78"/>
    <mergeCell ref="A66:A67"/>
    <mergeCell ref="B66:B67"/>
    <mergeCell ref="A68:A69"/>
    <mergeCell ref="B68:B69"/>
    <mergeCell ref="A70:A71"/>
    <mergeCell ref="B70:B71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106:L106"/>
    <mergeCell ref="A107:A108"/>
    <mergeCell ref="B107:B108"/>
    <mergeCell ref="A109:A110"/>
    <mergeCell ref="B109:B110"/>
    <mergeCell ref="A111:A112"/>
    <mergeCell ref="B111:B112"/>
    <mergeCell ref="A92:A93"/>
    <mergeCell ref="B92:B93"/>
    <mergeCell ref="A94:A95"/>
    <mergeCell ref="B94:B95"/>
    <mergeCell ref="A96:A97"/>
    <mergeCell ref="B96:B97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40:A141"/>
    <mergeCell ref="B140:B141"/>
    <mergeCell ref="A146:A147"/>
    <mergeCell ref="B146:B147"/>
    <mergeCell ref="A148:A149"/>
    <mergeCell ref="B148:B149"/>
    <mergeCell ref="A134:A135"/>
    <mergeCell ref="B134:B135"/>
    <mergeCell ref="A136:A137"/>
    <mergeCell ref="B136:B137"/>
    <mergeCell ref="A138:A139"/>
    <mergeCell ref="B138:B139"/>
    <mergeCell ref="A156:A157"/>
    <mergeCell ref="B156:B157"/>
    <mergeCell ref="A158:A159"/>
    <mergeCell ref="B158:B159"/>
    <mergeCell ref="A160:A161"/>
    <mergeCell ref="B160:B161"/>
    <mergeCell ref="A150:A151"/>
    <mergeCell ref="B150:B151"/>
    <mergeCell ref="A152:A153"/>
    <mergeCell ref="B152:B153"/>
    <mergeCell ref="A154:A155"/>
    <mergeCell ref="B154:B155"/>
  </mergeCells>
  <pageMargins left="0.31496062992125984" right="0" top="0.35433070866141736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2017-11-08T14:17:54Z</dcterms:created>
  <dcterms:modified xsi:type="dcterms:W3CDTF">2017-11-13T14:15:56Z</dcterms:modified>
</cp:coreProperties>
</file>