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45" windowWidth="18795" windowHeight="11505"/>
  </bookViews>
  <sheets>
    <sheet name="план 2017  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155" i="1"/>
  <c r="D154"/>
  <c r="D153"/>
  <c r="D152"/>
  <c r="D151"/>
  <c r="D150"/>
  <c r="D149"/>
  <c r="D148"/>
  <c r="E141"/>
  <c r="D141" s="1"/>
  <c r="E140"/>
  <c r="D140"/>
  <c r="D128"/>
  <c r="D125"/>
  <c r="D121"/>
  <c r="F98"/>
  <c r="F99" s="1"/>
  <c r="D97"/>
  <c r="D96"/>
  <c r="F95"/>
  <c r="D95" s="1"/>
  <c r="D94"/>
  <c r="D93"/>
  <c r="D92"/>
  <c r="D91"/>
  <c r="D90"/>
  <c r="D89"/>
  <c r="D88"/>
  <c r="D87"/>
  <c r="D86"/>
  <c r="D85"/>
  <c r="D84"/>
  <c r="D83"/>
  <c r="E82"/>
  <c r="D82" s="1"/>
  <c r="D81"/>
  <c r="D80"/>
  <c r="D79"/>
  <c r="D78"/>
  <c r="E77"/>
  <c r="D77" s="1"/>
  <c r="E76"/>
  <c r="D76" s="1"/>
  <c r="E75"/>
  <c r="D75" s="1"/>
  <c r="E74"/>
  <c r="D74" s="1"/>
  <c r="E73"/>
  <c r="D72"/>
  <c r="D71"/>
  <c r="F58"/>
  <c r="E58"/>
  <c r="D58"/>
  <c r="F57"/>
  <c r="E57"/>
  <c r="D57" s="1"/>
  <c r="F56"/>
  <c r="D56" s="1"/>
  <c r="F55"/>
  <c r="D55" s="1"/>
  <c r="E54"/>
  <c r="D54" s="1"/>
  <c r="E53"/>
  <c r="D53" s="1"/>
  <c r="D52"/>
  <c r="D51"/>
  <c r="F50"/>
  <c r="D50" s="1"/>
  <c r="F49"/>
  <c r="D49" s="1"/>
  <c r="D48"/>
  <c r="D47"/>
  <c r="F46"/>
  <c r="E46"/>
  <c r="D46"/>
  <c r="F45"/>
  <c r="E45"/>
  <c r="D45" s="1"/>
  <c r="F44"/>
  <c r="E44"/>
  <c r="D44"/>
  <c r="F43"/>
  <c r="E43"/>
  <c r="D43" s="1"/>
  <c r="D42"/>
  <c r="D41"/>
  <c r="F40"/>
  <c r="E40"/>
  <c r="D40"/>
  <c r="F39"/>
  <c r="E39"/>
  <c r="D39" s="1"/>
  <c r="F38"/>
  <c r="E38"/>
  <c r="D38"/>
  <c r="F37"/>
  <c r="E37"/>
  <c r="D37" s="1"/>
  <c r="F36"/>
  <c r="E36"/>
  <c r="D36"/>
  <c r="F35"/>
  <c r="D35"/>
  <c r="F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D23"/>
  <c r="E22"/>
  <c r="D22" s="1"/>
  <c r="E21"/>
  <c r="D21" s="1"/>
  <c r="E20"/>
  <c r="D20" s="1"/>
  <c r="E19"/>
  <c r="D19" s="1"/>
  <c r="E18"/>
  <c r="D18" s="1"/>
  <c r="E17"/>
  <c r="D17" s="1"/>
  <c r="D14" s="1"/>
  <c r="E16"/>
  <c r="D16" s="1"/>
  <c r="E15"/>
  <c r="D15" s="1"/>
  <c r="F14"/>
  <c r="E14" l="1"/>
  <c r="E99" s="1"/>
  <c r="D73"/>
  <c r="D98"/>
  <c r="D99" s="1"/>
</calcChain>
</file>

<file path=xl/sharedStrings.xml><?xml version="1.0" encoding="utf-8"?>
<sst xmlns="http://schemas.openxmlformats.org/spreadsheetml/2006/main" count="315" uniqueCount="179">
  <si>
    <t>"Утверждаю"</t>
  </si>
  <si>
    <t>"Согласовано"</t>
  </si>
  <si>
    <t xml:space="preserve">Генеральный директор </t>
  </si>
  <si>
    <t>Заместитель главы Администрации</t>
  </si>
  <si>
    <t>ООО "ЖКС №1 ВО района"</t>
  </si>
  <si>
    <t>Василеостровского района</t>
  </si>
  <si>
    <t>_____________Ю.П. Матвеев</t>
  </si>
  <si>
    <t>______________  А.Ю.Маслов</t>
  </si>
  <si>
    <t>м.п.</t>
  </si>
  <si>
    <t>по ООО "ЖКС №1 Василеостровского района" на 2017 год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</si>
  <si>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</si>
  <si>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</si>
  <si>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</si>
  <si>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</si>
  <si>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</si>
  <si>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</si>
  <si>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</si>
  <si>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</si>
  <si>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</si>
  <si>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r>
      <t xml:space="preserve">Ремонт кровли </t>
    </r>
    <r>
      <rPr>
        <b/>
        <sz val="8"/>
        <rFont val="Times New Roman"/>
        <family val="1"/>
        <charset val="204"/>
      </rPr>
      <t>(А.П.)</t>
    </r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</si>
  <si>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</si>
  <si>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</si>
  <si>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</si>
  <si>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</si>
  <si>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</si>
  <si>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</si>
  <si>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</si>
  <si>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</si>
  <si>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</si>
  <si>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</si>
  <si>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</si>
  <si>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</si>
  <si>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</si>
  <si>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</si>
  <si>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</si>
  <si>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</si>
  <si>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</si>
  <si>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</si>
  <si>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</si>
  <si>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</si>
  <si>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</si>
  <si>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</si>
  <si>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</si>
  <si>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</si>
  <si>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</si>
  <si>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 (А.П.)</t>
  </si>
  <si>
    <t>т.п.м</t>
  </si>
  <si>
    <t>4</t>
  </si>
  <si>
    <t>Ремонт и окраска фасадов (А.П.)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</si>
  <si>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</si>
  <si>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</si>
  <si>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</si>
  <si>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</si>
  <si>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</si>
  <si>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</si>
  <si>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</si>
  <si>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</si>
  <si>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</si>
  <si>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</si>
  <si>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</si>
  <si>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</si>
  <si>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</si>
  <si>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</si>
  <si>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заплонений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</si>
  <si>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</si>
  <si>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</si>
  <si>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</si>
  <si>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</si>
  <si>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</si>
  <si>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</si>
  <si>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</si>
  <si>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</si>
  <si>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</si>
  <si>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</si>
  <si>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</si>
  <si>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</si>
  <si>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</si>
  <si>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</si>
  <si>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</si>
  <si>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</si>
  <si>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</si>
  <si>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</si>
  <si>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</si>
  <si>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</si>
  <si>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</si>
  <si>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</si>
  <si>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</si>
  <si>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</si>
  <si>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</si>
  <si>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</si>
  <si>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</si>
  <si>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</si>
  <si>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</si>
  <si>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</si>
  <si>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</si>
  <si>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</si>
  <si>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</si>
  <si>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</si>
  <si>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</si>
  <si>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</si>
  <si>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</si>
  <si>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</si>
  <si>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</si>
  <si>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</si>
  <si>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</si>
  <si>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</si>
  <si>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</si>
  <si>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</si>
  <si>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</si>
  <si>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</si>
  <si>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</si>
  <si>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</si>
  <si>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r>
      <t>Антисептирование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</si>
  <si>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</si>
  <si>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</si>
  <si>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</si>
  <si>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</si>
  <si>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</si>
  <si>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</si>
  <si>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</si>
  <si>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</si>
  <si>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</si>
  <si>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</si>
  <si>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</si>
  <si>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</si>
  <si>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</si>
  <si>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</si>
  <si>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</si>
  <si>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</si>
  <si>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</si>
  <si>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</si>
  <si>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</si>
  <si>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</si>
  <si>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</si>
  <si>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</si>
  <si>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</si>
  <si>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</si>
  <si>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</si>
  <si>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</si>
  <si>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</si>
  <si>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</si>
  <si>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</si>
  <si>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</si>
  <si>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</si>
  <si>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</si>
  <si>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</si>
  <si>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</si>
  <si>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</si>
  <si>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</si>
  <si>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</si>
  <si>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</si>
  <si>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</si>
  <si>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</si>
  <si>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</si>
  <si>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</si>
  <si>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</si>
  <si>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</si>
  <si>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</si>
  <si>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</si>
  <si>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</si>
  <si>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</si>
  <si>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</si>
  <si>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</si>
  <si>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</si>
  <si>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</si>
  <si>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</si>
  <si>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</si>
  <si>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</si>
  <si>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</si>
  <si>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</si>
  <si>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</si>
  <si>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</si>
  <si>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</si>
  <si>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</si>
  <si>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Главный  инженер</t>
  </si>
  <si>
    <t>Ю.В.Сыч</t>
  </si>
  <si>
    <t>Начальник ПТО</t>
  </si>
  <si>
    <t>А.В.Тихонова</t>
  </si>
  <si>
    <t xml:space="preserve">Плана текущего ремонта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</si>
</sst>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;[Red]#,##0.00"/>
    <numFmt numFmtId="165" formatCode="#,##0;[Red]#,##0"/>
    <numFmt numFmtId="166" formatCode="#,##0.0000;[Red]#,##0.0000"/>
    <numFmt numFmtId="167" formatCode="_-* #,##0.000_р_._-;\-* #,##0.000_р_._-;_-* &quot;-&quot;?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0" fontId="3" fillId="0" borderId="0"/>
    <xf numFmtId="0" fontId="15" fillId="0" borderId="0"/>
  </cellStyleXfs>
  <cellXfs count="72">
    <xf numFmtId="0" fontId="0" fillId="0" borderId="0" xfId="0"/>
    <xf numFmtId="0" fontId="2" fillId="0" borderId="0" xfId="0" applyFont="1" applyFill="1"/>
    <xf numFmtId="0" fontId="4" fillId="0" borderId="0" xfId="2" applyFont="1" applyFill="1"/>
    <xf numFmtId="0" fontId="4" fillId="0" borderId="0" xfId="0" applyFont="1" applyFill="1"/>
    <xf numFmtId="0" fontId="5" fillId="0" borderId="0" xfId="2" applyFont="1" applyFill="1"/>
    <xf numFmtId="0" fontId="5" fillId="0" borderId="0" xfId="2" applyFont="1" applyFill="1" applyBorder="1"/>
    <xf numFmtId="0" fontId="6" fillId="0" borderId="0" xfId="0" applyFont="1" applyFill="1"/>
    <xf numFmtId="0" fontId="5" fillId="0" borderId="0" xfId="0" applyFont="1" applyFill="1"/>
    <xf numFmtId="0" fontId="7" fillId="0" borderId="0" xfId="2" applyFont="1" applyFill="1" applyAlignment="1"/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43" fontId="9" fillId="0" borderId="0" xfId="1" applyFont="1" applyFill="1"/>
    <xf numFmtId="0" fontId="9" fillId="0" borderId="0" xfId="2" applyFont="1" applyFill="1"/>
    <xf numFmtId="0" fontId="9" fillId="0" borderId="0" xfId="2" applyFont="1" applyFill="1" applyBorder="1"/>
    <xf numFmtId="0" fontId="8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164" fontId="7" fillId="0" borderId="1" xfId="2" applyNumberFormat="1" applyFont="1" applyFill="1" applyBorder="1" applyAlignment="1">
      <alignment horizontal="center" vertical="center"/>
    </xf>
    <xf numFmtId="2" fontId="8" fillId="0" borderId="0" xfId="2" applyNumberFormat="1" applyFont="1" applyFill="1" applyBorder="1"/>
    <xf numFmtId="164" fontId="4" fillId="0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2" fontId="5" fillId="0" borderId="0" xfId="2" applyNumberFormat="1" applyFont="1" applyFill="1"/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right" vertical="center"/>
    </xf>
    <xf numFmtId="166" fontId="7" fillId="0" borderId="1" xfId="2" applyNumberFormat="1" applyFont="1" applyFill="1" applyBorder="1" applyAlignment="1">
      <alignment horizontal="center" vertical="center" wrapText="1"/>
    </xf>
    <xf numFmtId="43" fontId="5" fillId="0" borderId="0" xfId="1" applyFont="1" applyFill="1"/>
    <xf numFmtId="167" fontId="5" fillId="0" borderId="0" xfId="1" applyNumberFormat="1" applyFont="1" applyFill="1"/>
    <xf numFmtId="164" fontId="5" fillId="0" borderId="0" xfId="2" applyNumberFormat="1" applyFont="1" applyFill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/>
    <xf numFmtId="167" fontId="5" fillId="0" borderId="0" xfId="2" applyNumberFormat="1" applyFont="1" applyFill="1"/>
    <xf numFmtId="43" fontId="5" fillId="0" borderId="0" xfId="2" applyNumberFormat="1" applyFont="1" applyFill="1"/>
    <xf numFmtId="2" fontId="5" fillId="0" borderId="0" xfId="2" applyNumberFormat="1" applyFont="1" applyFill="1" applyBorder="1"/>
    <xf numFmtId="0" fontId="8" fillId="0" borderId="1" xfId="2" applyFont="1" applyFill="1" applyBorder="1" applyAlignment="1">
      <alignment horizontal="center"/>
    </xf>
    <xf numFmtId="164" fontId="9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vertical="center"/>
    </xf>
    <xf numFmtId="0" fontId="5" fillId="0" borderId="7" xfId="2" applyFont="1" applyFill="1" applyBorder="1"/>
    <xf numFmtId="0" fontId="11" fillId="0" borderId="1" xfId="2" applyFont="1" applyFill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5"/>
    <cellStyle name="Обычный 2 3" xfId="6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to/04.&#1042;&#1086;&#1088;&#1086;&#1073;&#1100;&#1077;&#1074;&#1072;/&#1044;&#1086;&#1082;&#1091;&#1084;&#1077;&#1085;&#1090;&#1099;%20&#1053;&#1072;&#1090;&#1091;&#1089;&#1080;/&#1058;&#1077;&#1082;&#1091;&#1097;&#1080;&#1081;%20&#1088;&#1077;&#1084;&#1086;&#1085;&#1090;%202017/&#1055;&#1083;&#1072;&#1085;%202017/&#1054;&#1090;&#1082;&#1086;&#1088;&#1088;&#1077;&#1082;&#1090;.&#1087;&#1088;&#1086;&#1077;&#1082;&#1090;%20&#1087;&#1083;&#1072;&#1085;&#1072;%20&#1058;&#1056;%20&#1085;&#1072;%202017%20&#1087;&#1086;%20&#1046;&#1050;&#1057;%20&#847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to/04.&#1042;&#1086;&#1088;&#1086;&#1073;&#1100;&#1077;&#1074;&#1072;/&#1044;&#1086;&#1082;&#1091;&#1084;&#1077;&#1085;&#1090;&#1099;%20&#1053;&#1072;&#1090;&#1091;&#1089;&#1080;/&#1058;&#1077;&#1082;&#1091;&#1097;&#1080;&#1081;%20&#1088;&#1077;&#1084;&#1086;&#1085;&#1090;%202017/&#1055;&#1083;&#1072;&#1085;%202017/&#1055;&#1083;&#1072;&#1085;%20&#1089;%20&#1040;&#1055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2017 испр.площ.31.03.17 "/>
      <sheetName val="кровля"/>
      <sheetName val="косм.рем.л.кл. "/>
      <sheetName val="ТВР"/>
      <sheetName val="фасад "/>
      <sheetName val="балконы"/>
    </sheetNames>
    <sheetDataSet>
      <sheetData sheetId="0"/>
      <sheetData sheetId="1">
        <row r="16">
          <cell r="E16">
            <v>6</v>
          </cell>
        </row>
        <row r="17">
          <cell r="E17">
            <v>1.8000000000000003</v>
          </cell>
        </row>
        <row r="18">
          <cell r="E18">
            <v>1405.7469999999998</v>
          </cell>
        </row>
        <row r="21">
          <cell r="E21">
            <v>1.8000000000000003</v>
          </cell>
        </row>
        <row r="22">
          <cell r="E22">
            <v>1405.7469999999998</v>
          </cell>
        </row>
      </sheetData>
      <sheetData sheetId="2">
        <row r="14">
          <cell r="E14">
            <v>11.135100000000001</v>
          </cell>
          <cell r="F14">
            <v>111.86800000000005</v>
          </cell>
        </row>
        <row r="15">
          <cell r="E15">
            <v>38</v>
          </cell>
          <cell r="F15">
            <v>129</v>
          </cell>
        </row>
        <row r="16">
          <cell r="E16">
            <v>3840.6999999999994</v>
          </cell>
          <cell r="F16">
            <v>29903.726999999981</v>
          </cell>
        </row>
      </sheetData>
      <sheetData sheetId="3">
        <row r="17">
          <cell r="E17">
            <v>696.32399999999996</v>
          </cell>
        </row>
        <row r="18">
          <cell r="E18">
            <v>141</v>
          </cell>
        </row>
        <row r="19">
          <cell r="E19">
            <v>626.10199999999998</v>
          </cell>
        </row>
        <row r="20">
          <cell r="E20">
            <v>52</v>
          </cell>
        </row>
        <row r="21">
          <cell r="E21">
            <v>32.299999999999997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6</v>
          </cell>
        </row>
        <row r="25">
          <cell r="E25">
            <v>37.921999999999997</v>
          </cell>
        </row>
        <row r="26">
          <cell r="E26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2017"/>
      <sheetName val="кровля"/>
      <sheetName val="ТВР"/>
      <sheetName val="косм.рем.л.кл. (3)"/>
      <sheetName val="гермет.стыков"/>
      <sheetName val="фасад "/>
      <sheetName val="балконов"/>
      <sheetName val="отмостка"/>
      <sheetName val="отмостка (2)"/>
      <sheetName val="асфальт"/>
      <sheetName val="мет.дв. реш."/>
      <sheetName val="МОП"/>
      <sheetName val="ПВХ"/>
      <sheetName val="балконов, козырьков вместе"/>
      <sheetName val="козырьков"/>
      <sheetName val="вод.трубы"/>
      <sheetName val="сантехника"/>
      <sheetName val="АВР"/>
      <sheetName val=" план кровля"/>
      <sheetName val="косм.рем.л.кл."/>
    </sheetNames>
    <sheetDataSet>
      <sheetData sheetId="0"/>
      <sheetData sheetId="1"/>
      <sheetData sheetId="2"/>
      <sheetData sheetId="3"/>
      <sheetData sheetId="4">
        <row r="15">
          <cell r="F15">
            <v>5.22</v>
          </cell>
        </row>
        <row r="16">
          <cell r="F16">
            <v>1325.1409999999998</v>
          </cell>
        </row>
      </sheetData>
      <sheetData sheetId="5">
        <row r="15">
          <cell r="E15">
            <v>0.58100000000000018</v>
          </cell>
          <cell r="F15">
            <v>1.0670000000000004</v>
          </cell>
        </row>
        <row r="16">
          <cell r="E16">
            <v>675.00700000000006</v>
          </cell>
          <cell r="F16">
            <v>1504.7199999999996</v>
          </cell>
        </row>
      </sheetData>
      <sheetData sheetId="6">
        <row r="13">
          <cell r="E13">
            <v>7.8E-2</v>
          </cell>
          <cell r="F13">
            <v>0.185</v>
          </cell>
        </row>
        <row r="15">
          <cell r="E15">
            <v>96.24499999999999</v>
          </cell>
          <cell r="F15">
            <v>1226.04</v>
          </cell>
        </row>
      </sheetData>
      <sheetData sheetId="7">
        <row r="10">
          <cell r="D10">
            <v>0.52900000000000003</v>
          </cell>
        </row>
        <row r="11">
          <cell r="F11">
            <v>582.26200000000017</v>
          </cell>
        </row>
      </sheetData>
      <sheetData sheetId="8"/>
      <sheetData sheetId="9"/>
      <sheetData sheetId="10">
        <row r="13">
          <cell r="E13">
            <v>0</v>
          </cell>
        </row>
      </sheetData>
      <sheetData sheetId="11">
        <row r="15">
          <cell r="E15">
            <v>0.7380000000000001</v>
          </cell>
          <cell r="F15">
            <v>0</v>
          </cell>
        </row>
        <row r="16">
          <cell r="E16">
            <v>357.34999999999991</v>
          </cell>
          <cell r="F16">
            <v>0</v>
          </cell>
        </row>
      </sheetData>
      <sheetData sheetId="12">
        <row r="13">
          <cell r="F13">
            <v>81</v>
          </cell>
        </row>
        <row r="14">
          <cell r="F14">
            <v>1774.2930000000003</v>
          </cell>
        </row>
      </sheetData>
      <sheetData sheetId="13"/>
      <sheetData sheetId="14">
        <row r="15">
          <cell r="E15">
            <v>0.67120000000000013</v>
          </cell>
          <cell r="F15">
            <v>3.9E-2</v>
          </cell>
        </row>
        <row r="16">
          <cell r="E16">
            <v>702.20699999999954</v>
          </cell>
          <cell r="F16">
            <v>114.101</v>
          </cell>
        </row>
      </sheetData>
      <sheetData sheetId="15">
        <row r="15">
          <cell r="E15">
            <v>247</v>
          </cell>
          <cell r="F15">
            <v>83</v>
          </cell>
        </row>
        <row r="16">
          <cell r="E16">
            <v>132.35199999999995</v>
          </cell>
          <cell r="F16">
            <v>87.094999999999999</v>
          </cell>
        </row>
      </sheetData>
      <sheetData sheetId="16">
        <row r="8">
          <cell r="E8">
            <v>4.8559999999999901</v>
          </cell>
        </row>
        <row r="10">
          <cell r="E10">
            <v>0.38800000000000023</v>
          </cell>
        </row>
        <row r="11">
          <cell r="E11">
            <v>418.57200000000006</v>
          </cell>
        </row>
        <row r="16">
          <cell r="E16">
            <v>0.93200000000000072</v>
          </cell>
        </row>
      </sheetData>
      <sheetData sheetId="17">
        <row r="7">
          <cell r="F7">
            <v>61.204000000000008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9999"/>
  </sheetPr>
  <dimension ref="A1:AFV161"/>
  <sheetViews>
    <sheetView tabSelected="1" workbookViewId="0">
      <selection activeCell="J18" sqref="J18"/>
    </sheetView>
  </sheetViews>
  <sheetFormatPr defaultColWidth="8.85546875" defaultRowHeight="12.75"/>
  <cols>
    <col min="1" max="1" width="4.42578125" style="4" customWidth="1"/>
    <col min="2" max="2" width="43.5703125" style="4" customWidth="1"/>
    <col min="3" max="3" width="9.85546875" style="4" customWidth="1"/>
    <col min="4" max="4" width="16.140625" style="4" customWidth="1"/>
    <col min="5" max="5" width="10" style="4" customWidth="1"/>
    <col min="6" max="6" width="11" style="4" customWidth="1"/>
    <col min="7" max="7" width="10.42578125" style="4" bestFit="1" customWidth="1"/>
    <col min="8" max="8" width="12.42578125" style="4" customWidth="1"/>
    <col min="9" max="9" width="10.85546875" style="4" customWidth="1"/>
    <col min="10" max="10" width="10" style="4" bestFit="1" customWidth="1"/>
    <col min="11" max="112" width="8.85546875" style="4"/>
    <col min="113" max="801" width="8.85546875" style="5"/>
    <col min="802" max="16384" width="8.85546875" style="4"/>
  </cols>
  <sheetData>
    <row r="1" spans="1:801" ht="15">
      <c r="A1" s="1" t="s">
        <v>0</v>
      </c>
      <c r="B1" s="2"/>
      <c r="C1" s="2" t="s">
        <v>1</v>
      </c>
      <c r="D1" s="3"/>
    </row>
    <row r="2" spans="1:801" ht="15">
      <c r="A2" s="1" t="s">
        <v>2</v>
      </c>
      <c r="B2" s="2"/>
      <c r="C2" s="2" t="s">
        <v>3</v>
      </c>
      <c r="D2" s="3"/>
    </row>
    <row r="3" spans="1:801" ht="15">
      <c r="A3" s="1" t="s">
        <v>4</v>
      </c>
      <c r="B3" s="2"/>
      <c r="C3" s="2" t="s">
        <v>5</v>
      </c>
      <c r="D3" s="3"/>
    </row>
    <row r="4" spans="1:801" ht="15">
      <c r="A4" s="1" t="s">
        <v>6</v>
      </c>
      <c r="B4" s="2"/>
      <c r="C4" s="2" t="s">
        <v>7</v>
      </c>
      <c r="D4" s="3"/>
    </row>
    <row r="5" spans="1:801" ht="15">
      <c r="A5" s="6"/>
      <c r="B5" s="2"/>
      <c r="C5" s="2"/>
      <c r="D5" s="3"/>
    </row>
    <row r="6" spans="1:801" ht="15">
      <c r="A6" s="6" t="s">
        <v>8</v>
      </c>
      <c r="B6" s="2"/>
      <c r="C6" s="2" t="s">
        <v>8</v>
      </c>
      <c r="D6" s="3"/>
    </row>
    <row r="7" spans="1:801" ht="15">
      <c r="B7" s="7"/>
      <c r="C7" s="6"/>
      <c r="D7" s="6"/>
      <c r="E7" s="2"/>
      <c r="F7" s="2"/>
    </row>
    <row r="8" spans="1:801" ht="15">
      <c r="B8" s="6"/>
      <c r="C8" s="6"/>
      <c r="D8" s="6"/>
      <c r="E8" s="6"/>
      <c r="F8" s="6"/>
    </row>
    <row r="9" spans="1:801" ht="14.25">
      <c r="B9" s="66" t="s">
        <v>178</v>
      </c>
      <c r="C9" s="66"/>
      <c r="D9" s="66"/>
      <c r="E9" s="66"/>
      <c r="F9" s="66"/>
    </row>
    <row r="10" spans="1:801" ht="15" customHeight="1">
      <c r="A10" s="8"/>
      <c r="B10" s="66" t="s">
        <v>9</v>
      </c>
      <c r="C10" s="66"/>
      <c r="D10" s="66"/>
      <c r="E10" s="66"/>
      <c r="F10" s="66"/>
    </row>
    <row r="11" spans="1:801" ht="15" customHeight="1">
      <c r="A11" s="8"/>
      <c r="B11" s="8"/>
      <c r="C11" s="8"/>
      <c r="D11" s="8"/>
      <c r="E11" s="8"/>
      <c r="F11" s="8"/>
    </row>
    <row r="12" spans="1:801" ht="42" customHeight="1">
      <c r="A12" s="58"/>
      <c r="B12" s="67" t="s">
        <v>10</v>
      </c>
      <c r="C12" s="67" t="s">
        <v>11</v>
      </c>
      <c r="D12" s="69" t="s">
        <v>12</v>
      </c>
      <c r="E12" s="70"/>
      <c r="F12" s="71"/>
    </row>
    <row r="13" spans="1:801" ht="27" customHeight="1">
      <c r="A13" s="58"/>
      <c r="B13" s="68"/>
      <c r="C13" s="68"/>
      <c r="D13" s="9" t="s">
        <v>13</v>
      </c>
      <c r="E13" s="10" t="s">
        <v>14</v>
      </c>
      <c r="F13" s="10" t="s">
        <v>15</v>
      </c>
    </row>
    <row r="14" spans="1:801" s="16" customFormat="1" ht="15.75">
      <c r="A14" s="11" t="s">
        <v>16</v>
      </c>
      <c r="B14" s="12" t="s">
        <v>17</v>
      </c>
      <c r="C14" s="13" t="s">
        <v>18</v>
      </c>
      <c r="D14" s="14">
        <f>D17+D24+D35+D37+D40+D42+D44+D46+D50+D52+D54+D56+D58+D66+D72</f>
        <v>46291.09699999998</v>
      </c>
      <c r="E14" s="14">
        <f>E17+E24+E35+E37+E40+E42+E44+E46+E58+E50+E52+E54+E56+E66</f>
        <v>9259.9439999999977</v>
      </c>
      <c r="F14" s="14">
        <f>F17+F24+F35+F37+F40+F42+F44+F46+F48+F50+F52+F54+F56+F58+F60+F64+F72</f>
        <v>37031.152999999984</v>
      </c>
      <c r="G14" s="15"/>
      <c r="H14" s="15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</row>
    <row r="15" spans="1:801" ht="14.25">
      <c r="A15" s="58">
        <v>1</v>
      </c>
      <c r="B15" s="18" t="s">
        <v>19</v>
      </c>
      <c r="C15" s="19" t="s">
        <v>20</v>
      </c>
      <c r="D15" s="20">
        <f>E15+F15</f>
        <v>6</v>
      </c>
      <c r="E15" s="20">
        <f>[1]кровля!E16</f>
        <v>6</v>
      </c>
      <c r="F15" s="14"/>
    </row>
    <row r="16" spans="1:801" ht="15">
      <c r="A16" s="58"/>
      <c r="B16" s="18"/>
      <c r="C16" s="19" t="s">
        <v>21</v>
      </c>
      <c r="D16" s="14">
        <f t="shared" ref="D16:D22" si="0">E16+F16</f>
        <v>1.8000000000000003</v>
      </c>
      <c r="E16" s="20">
        <f>[1]кровля!E17</f>
        <v>1.8000000000000003</v>
      </c>
      <c r="F16" s="21"/>
    </row>
    <row r="17" spans="1:6" ht="15">
      <c r="A17" s="58"/>
      <c r="B17" s="18" t="s">
        <v>22</v>
      </c>
      <c r="C17" s="19" t="s">
        <v>18</v>
      </c>
      <c r="D17" s="14">
        <f t="shared" si="0"/>
        <v>1405.7469999999998</v>
      </c>
      <c r="E17" s="20">
        <f>[1]кровля!E18</f>
        <v>1405.7469999999998</v>
      </c>
      <c r="F17" s="21"/>
    </row>
    <row r="18" spans="1:6" ht="15">
      <c r="A18" s="58" t="s">
        <v>23</v>
      </c>
      <c r="B18" s="59" t="s">
        <v>24</v>
      </c>
      <c r="C18" s="19" t="s">
        <v>21</v>
      </c>
      <c r="D18" s="14">
        <f t="shared" si="0"/>
        <v>0</v>
      </c>
      <c r="E18" s="20">
        <f>[1]кровля!E19</f>
        <v>0</v>
      </c>
      <c r="F18" s="21"/>
    </row>
    <row r="19" spans="1:6" ht="15">
      <c r="A19" s="58"/>
      <c r="B19" s="59"/>
      <c r="C19" s="19" t="s">
        <v>18</v>
      </c>
      <c r="D19" s="14">
        <f t="shared" si="0"/>
        <v>0</v>
      </c>
      <c r="E19" s="20">
        <f>[1]кровля!E20</f>
        <v>0</v>
      </c>
      <c r="F19" s="21"/>
    </row>
    <row r="20" spans="1:6" ht="15">
      <c r="A20" s="58" t="s">
        <v>25</v>
      </c>
      <c r="B20" s="59" t="s">
        <v>26</v>
      </c>
      <c r="C20" s="19" t="s">
        <v>21</v>
      </c>
      <c r="D20" s="14">
        <f t="shared" si="0"/>
        <v>1.8000000000000003</v>
      </c>
      <c r="E20" s="20">
        <f>[1]кровля!E21</f>
        <v>1.8000000000000003</v>
      </c>
      <c r="F20" s="21"/>
    </row>
    <row r="21" spans="1:6" ht="15">
      <c r="A21" s="58"/>
      <c r="B21" s="59"/>
      <c r="C21" s="19" t="s">
        <v>18</v>
      </c>
      <c r="D21" s="14">
        <f t="shared" si="0"/>
        <v>1405.7469999999998</v>
      </c>
      <c r="E21" s="20">
        <f>[1]кровля!E22</f>
        <v>1405.7469999999998</v>
      </c>
      <c r="F21" s="21"/>
    </row>
    <row r="22" spans="1:6" ht="15">
      <c r="A22" s="22" t="s">
        <v>27</v>
      </c>
      <c r="B22" s="23" t="s">
        <v>28</v>
      </c>
      <c r="C22" s="19" t="s">
        <v>18</v>
      </c>
      <c r="D22" s="14">
        <f t="shared" si="0"/>
        <v>0</v>
      </c>
      <c r="E22" s="20">
        <f>[1]кровля!E23</f>
        <v>0</v>
      </c>
      <c r="F22" s="21"/>
    </row>
    <row r="23" spans="1:6" ht="15">
      <c r="A23" s="58" t="s">
        <v>29</v>
      </c>
      <c r="B23" s="64" t="s">
        <v>30</v>
      </c>
      <c r="C23" s="19" t="s">
        <v>20</v>
      </c>
      <c r="D23" s="20">
        <f>E23+F23</f>
        <v>5</v>
      </c>
      <c r="E23" s="24">
        <v>5</v>
      </c>
      <c r="F23" s="21"/>
    </row>
    <row r="24" spans="1:6" ht="15">
      <c r="A24" s="58"/>
      <c r="B24" s="64"/>
      <c r="C24" s="19" t="s">
        <v>18</v>
      </c>
      <c r="D24" s="14">
        <f t="shared" ref="D24:D32" si="1">E24+F24</f>
        <v>696.32399999999996</v>
      </c>
      <c r="E24" s="21">
        <f>[1]ТВР!E17</f>
        <v>696.32399999999996</v>
      </c>
      <c r="F24" s="21"/>
    </row>
    <row r="25" spans="1:6" ht="15">
      <c r="A25" s="58" t="s">
        <v>31</v>
      </c>
      <c r="B25" s="59" t="s">
        <v>32</v>
      </c>
      <c r="C25" s="19" t="s">
        <v>33</v>
      </c>
      <c r="D25" s="14">
        <f t="shared" si="1"/>
        <v>141</v>
      </c>
      <c r="E25" s="21">
        <f>[1]ТВР!E18</f>
        <v>141</v>
      </c>
      <c r="F25" s="21"/>
    </row>
    <row r="26" spans="1:6" ht="15">
      <c r="A26" s="58"/>
      <c r="B26" s="59"/>
      <c r="C26" s="19" t="s">
        <v>18</v>
      </c>
      <c r="D26" s="14">
        <f t="shared" si="1"/>
        <v>626.10199999999998</v>
      </c>
      <c r="E26" s="21">
        <f>[1]ТВР!E19</f>
        <v>626.10199999999998</v>
      </c>
      <c r="F26" s="21"/>
    </row>
    <row r="27" spans="1:6" ht="15">
      <c r="A27" s="58" t="s">
        <v>34</v>
      </c>
      <c r="B27" s="63" t="s">
        <v>35</v>
      </c>
      <c r="C27" s="19" t="s">
        <v>36</v>
      </c>
      <c r="D27" s="14">
        <f t="shared" si="1"/>
        <v>52</v>
      </c>
      <c r="E27" s="21">
        <f>[1]ТВР!E20</f>
        <v>52</v>
      </c>
      <c r="F27" s="21"/>
    </row>
    <row r="28" spans="1:6" ht="15">
      <c r="A28" s="58"/>
      <c r="B28" s="63"/>
      <c r="C28" s="19" t="s">
        <v>18</v>
      </c>
      <c r="D28" s="14">
        <f t="shared" si="1"/>
        <v>32.299999999999997</v>
      </c>
      <c r="E28" s="21">
        <f>[1]ТВР!E21</f>
        <v>32.299999999999997</v>
      </c>
      <c r="F28" s="21"/>
    </row>
    <row r="29" spans="1:6" ht="16.5" customHeight="1">
      <c r="A29" s="58" t="s">
        <v>37</v>
      </c>
      <c r="B29" s="63" t="s">
        <v>38</v>
      </c>
      <c r="C29" s="19" t="s">
        <v>36</v>
      </c>
      <c r="D29" s="14">
        <f t="shared" si="1"/>
        <v>0</v>
      </c>
      <c r="E29" s="21">
        <f>[1]ТВР!E22</f>
        <v>0</v>
      </c>
      <c r="F29" s="21"/>
    </row>
    <row r="30" spans="1:6" ht="18" customHeight="1">
      <c r="A30" s="58"/>
      <c r="B30" s="63"/>
      <c r="C30" s="19" t="s">
        <v>18</v>
      </c>
      <c r="D30" s="14">
        <f t="shared" si="1"/>
        <v>0</v>
      </c>
      <c r="E30" s="21">
        <f>[1]ТВР!E23</f>
        <v>0</v>
      </c>
      <c r="F30" s="21"/>
    </row>
    <row r="31" spans="1:6" ht="18.75" customHeight="1">
      <c r="A31" s="58" t="s">
        <v>39</v>
      </c>
      <c r="B31" s="59" t="s">
        <v>40</v>
      </c>
      <c r="C31" s="19" t="s">
        <v>41</v>
      </c>
      <c r="D31" s="20">
        <f t="shared" si="1"/>
        <v>6</v>
      </c>
      <c r="E31" s="21">
        <f>[1]ТВР!E24</f>
        <v>6</v>
      </c>
      <c r="F31" s="21"/>
    </row>
    <row r="32" spans="1:6" ht="18" customHeight="1">
      <c r="A32" s="58"/>
      <c r="B32" s="59"/>
      <c r="C32" s="19" t="s">
        <v>18</v>
      </c>
      <c r="D32" s="14">
        <f t="shared" si="1"/>
        <v>37.921999999999997</v>
      </c>
      <c r="E32" s="21">
        <f>[1]ТВР!E25</f>
        <v>37.921999999999997</v>
      </c>
      <c r="F32" s="21"/>
    </row>
    <row r="33" spans="1:6" ht="18" customHeight="1">
      <c r="A33" s="22" t="s">
        <v>42</v>
      </c>
      <c r="B33" s="23" t="s">
        <v>43</v>
      </c>
      <c r="C33" s="19" t="s">
        <v>18</v>
      </c>
      <c r="D33" s="14">
        <f>E33+F33</f>
        <v>0</v>
      </c>
      <c r="E33" s="21">
        <f>[1]ТВР!E26</f>
        <v>0</v>
      </c>
      <c r="F33" s="21"/>
    </row>
    <row r="34" spans="1:6" ht="15">
      <c r="A34" s="58" t="s">
        <v>44</v>
      </c>
      <c r="B34" s="65" t="s">
        <v>45</v>
      </c>
      <c r="C34" s="19" t="s">
        <v>46</v>
      </c>
      <c r="D34" s="14">
        <f>E34+F34</f>
        <v>5.22</v>
      </c>
      <c r="E34" s="21"/>
      <c r="F34" s="21">
        <f>[2]гермет.стыков!F15</f>
        <v>5.22</v>
      </c>
    </row>
    <row r="35" spans="1:6" ht="15">
      <c r="A35" s="58"/>
      <c r="B35" s="65"/>
      <c r="C35" s="19" t="s">
        <v>18</v>
      </c>
      <c r="D35" s="14">
        <f t="shared" ref="D35:D58" si="2">E35+F35</f>
        <v>1325.1409999999998</v>
      </c>
      <c r="E35" s="21"/>
      <c r="F35" s="21">
        <f>[2]гермет.стыков!F16</f>
        <v>1325.1409999999998</v>
      </c>
    </row>
    <row r="36" spans="1:6" ht="15">
      <c r="A36" s="58" t="s">
        <v>47</v>
      </c>
      <c r="B36" s="65" t="s">
        <v>48</v>
      </c>
      <c r="C36" s="19" t="s">
        <v>21</v>
      </c>
      <c r="D36" s="14">
        <f t="shared" si="2"/>
        <v>1.6480000000000006</v>
      </c>
      <c r="E36" s="21">
        <f>'[2]фасад '!E15</f>
        <v>0.58100000000000018</v>
      </c>
      <c r="F36" s="21">
        <f>'[2]фасад '!F15</f>
        <v>1.0670000000000004</v>
      </c>
    </row>
    <row r="37" spans="1:6" ht="15">
      <c r="A37" s="58"/>
      <c r="B37" s="65"/>
      <c r="C37" s="19" t="s">
        <v>18</v>
      </c>
      <c r="D37" s="14">
        <f t="shared" si="2"/>
        <v>2179.7269999999999</v>
      </c>
      <c r="E37" s="21">
        <f>'[2]фасад '!E16</f>
        <v>675.00700000000006</v>
      </c>
      <c r="F37" s="21">
        <f>'[2]фасад '!F16</f>
        <v>1504.7199999999996</v>
      </c>
    </row>
    <row r="38" spans="1:6" ht="15">
      <c r="A38" s="58" t="s">
        <v>49</v>
      </c>
      <c r="B38" s="64" t="s">
        <v>50</v>
      </c>
      <c r="C38" s="19" t="s">
        <v>21</v>
      </c>
      <c r="D38" s="14">
        <f t="shared" si="2"/>
        <v>123.00310000000005</v>
      </c>
      <c r="E38" s="21">
        <f>'[1]косм.рем.л.кл. '!E14</f>
        <v>11.135100000000001</v>
      </c>
      <c r="F38" s="21">
        <f>'[1]косм.рем.л.кл. '!F14</f>
        <v>111.86800000000005</v>
      </c>
    </row>
    <row r="39" spans="1:6" ht="15">
      <c r="A39" s="58"/>
      <c r="B39" s="64"/>
      <c r="C39" s="19" t="s">
        <v>51</v>
      </c>
      <c r="D39" s="20">
        <f t="shared" si="2"/>
        <v>167</v>
      </c>
      <c r="E39" s="21">
        <f>'[1]косм.рем.л.кл. '!E15</f>
        <v>38</v>
      </c>
      <c r="F39" s="21">
        <f>'[1]косм.рем.л.кл. '!F15</f>
        <v>129</v>
      </c>
    </row>
    <row r="40" spans="1:6" ht="15">
      <c r="A40" s="58"/>
      <c r="B40" s="64"/>
      <c r="C40" s="19" t="s">
        <v>18</v>
      </c>
      <c r="D40" s="14">
        <f t="shared" si="2"/>
        <v>33744.426999999981</v>
      </c>
      <c r="E40" s="21">
        <f>'[1]косм.рем.л.кл. '!E16</f>
        <v>3840.6999999999994</v>
      </c>
      <c r="F40" s="21">
        <f>'[1]косм.рем.л.кл. '!F16</f>
        <v>29903.726999999981</v>
      </c>
    </row>
    <row r="41" spans="1:6" ht="15">
      <c r="A41" s="58" t="s">
        <v>52</v>
      </c>
      <c r="B41" s="63" t="s">
        <v>53</v>
      </c>
      <c r="C41" s="19" t="s">
        <v>21</v>
      </c>
      <c r="D41" s="14">
        <f t="shared" si="2"/>
        <v>0</v>
      </c>
      <c r="E41" s="21"/>
      <c r="F41" s="21"/>
    </row>
    <row r="42" spans="1:6" ht="15">
      <c r="A42" s="58"/>
      <c r="B42" s="63"/>
      <c r="C42" s="19" t="s">
        <v>18</v>
      </c>
      <c r="D42" s="14">
        <f t="shared" si="2"/>
        <v>0</v>
      </c>
      <c r="E42" s="21"/>
      <c r="F42" s="21"/>
    </row>
    <row r="43" spans="1:6" ht="15">
      <c r="A43" s="58" t="s">
        <v>54</v>
      </c>
      <c r="B43" s="63" t="s">
        <v>55</v>
      </c>
      <c r="C43" s="19" t="s">
        <v>21</v>
      </c>
      <c r="D43" s="14">
        <f t="shared" si="2"/>
        <v>0.7380000000000001</v>
      </c>
      <c r="E43" s="21">
        <f>[2]МОП!E15</f>
        <v>0.7380000000000001</v>
      </c>
      <c r="F43" s="21">
        <f>[2]МОП!F15</f>
        <v>0</v>
      </c>
    </row>
    <row r="44" spans="1:6" ht="15">
      <c r="A44" s="58"/>
      <c r="B44" s="63"/>
      <c r="C44" s="19" t="s">
        <v>18</v>
      </c>
      <c r="D44" s="14">
        <f t="shared" si="2"/>
        <v>357.34999999999991</v>
      </c>
      <c r="E44" s="21">
        <f>[2]МОП!E16</f>
        <v>357.34999999999991</v>
      </c>
      <c r="F44" s="21">
        <f>[2]МОП!F16</f>
        <v>0</v>
      </c>
    </row>
    <row r="45" spans="1:6" ht="15">
      <c r="A45" s="58" t="s">
        <v>56</v>
      </c>
      <c r="B45" s="59" t="s">
        <v>57</v>
      </c>
      <c r="C45" s="19" t="s">
        <v>41</v>
      </c>
      <c r="D45" s="14">
        <f t="shared" si="2"/>
        <v>330</v>
      </c>
      <c r="E45" s="21">
        <f>[2]вод.трубы!E15</f>
        <v>247</v>
      </c>
      <c r="F45" s="21">
        <f>[2]вод.трубы!F15</f>
        <v>83</v>
      </c>
    </row>
    <row r="46" spans="1:6" ht="15">
      <c r="A46" s="58"/>
      <c r="B46" s="59"/>
      <c r="C46" s="19" t="s">
        <v>18</v>
      </c>
      <c r="D46" s="14">
        <f t="shared" si="2"/>
        <v>219.44699999999995</v>
      </c>
      <c r="E46" s="21">
        <f>[2]вод.трубы!E16</f>
        <v>132.35199999999995</v>
      </c>
      <c r="F46" s="21">
        <f>[2]вод.трубы!F16</f>
        <v>87.094999999999999</v>
      </c>
    </row>
    <row r="47" spans="1:6" ht="15">
      <c r="A47" s="58" t="s">
        <v>58</v>
      </c>
      <c r="B47" s="59" t="s">
        <v>59</v>
      </c>
      <c r="C47" s="19" t="s">
        <v>41</v>
      </c>
      <c r="D47" s="14">
        <f t="shared" si="2"/>
        <v>0</v>
      </c>
      <c r="E47" s="21"/>
      <c r="F47" s="21"/>
    </row>
    <row r="48" spans="1:6" ht="15">
      <c r="A48" s="58"/>
      <c r="B48" s="59"/>
      <c r="C48" s="19" t="s">
        <v>18</v>
      </c>
      <c r="D48" s="14">
        <f t="shared" si="2"/>
        <v>0</v>
      </c>
      <c r="E48" s="21"/>
      <c r="F48" s="21"/>
    </row>
    <row r="49" spans="1:6" ht="15">
      <c r="A49" s="58" t="s">
        <v>60</v>
      </c>
      <c r="B49" s="59" t="s">
        <v>61</v>
      </c>
      <c r="C49" s="19" t="s">
        <v>46</v>
      </c>
      <c r="D49" s="14">
        <f t="shared" si="2"/>
        <v>0.52900000000000003</v>
      </c>
      <c r="E49" s="21"/>
      <c r="F49" s="21">
        <f>[2]отмостка!D10</f>
        <v>0.52900000000000003</v>
      </c>
    </row>
    <row r="50" spans="1:6" ht="15">
      <c r="A50" s="58"/>
      <c r="B50" s="59"/>
      <c r="C50" s="19" t="s">
        <v>18</v>
      </c>
      <c r="D50" s="14">
        <f t="shared" si="2"/>
        <v>582.26200000000017</v>
      </c>
      <c r="E50" s="21"/>
      <c r="F50" s="21">
        <f>[2]отмостка!F11</f>
        <v>582.26200000000017</v>
      </c>
    </row>
    <row r="51" spans="1:6" ht="15">
      <c r="A51" s="58" t="s">
        <v>62</v>
      </c>
      <c r="B51" s="63" t="s">
        <v>63</v>
      </c>
      <c r="C51" s="19" t="s">
        <v>41</v>
      </c>
      <c r="D51" s="14">
        <f t="shared" si="2"/>
        <v>1539</v>
      </c>
      <c r="E51" s="21">
        <v>1539</v>
      </c>
      <c r="F51" s="21"/>
    </row>
    <row r="52" spans="1:6" ht="15">
      <c r="A52" s="58"/>
      <c r="B52" s="63"/>
      <c r="C52" s="19" t="s">
        <v>18</v>
      </c>
      <c r="D52" s="14">
        <f t="shared" si="2"/>
        <v>888.21699999999998</v>
      </c>
      <c r="E52" s="21">
        <v>888.21699999999998</v>
      </c>
      <c r="F52" s="21"/>
    </row>
    <row r="53" spans="1:6" ht="15">
      <c r="A53" s="58" t="s">
        <v>64</v>
      </c>
      <c r="B53" s="63" t="s">
        <v>65</v>
      </c>
      <c r="C53" s="19" t="s">
        <v>41</v>
      </c>
      <c r="D53" s="14">
        <f t="shared" si="2"/>
        <v>0</v>
      </c>
      <c r="E53" s="21">
        <f>'[2]мет.дв. реш.'!E12</f>
        <v>0</v>
      </c>
      <c r="F53" s="21"/>
    </row>
    <row r="54" spans="1:6" ht="15">
      <c r="A54" s="58"/>
      <c r="B54" s="63"/>
      <c r="C54" s="19" t="s">
        <v>18</v>
      </c>
      <c r="D54" s="14">
        <f t="shared" si="2"/>
        <v>0</v>
      </c>
      <c r="E54" s="21">
        <f>'[2]мет.дв. реш.'!E13</f>
        <v>0</v>
      </c>
      <c r="F54" s="21"/>
    </row>
    <row r="55" spans="1:6" ht="15">
      <c r="A55" s="58" t="s">
        <v>66</v>
      </c>
      <c r="B55" s="63" t="s">
        <v>67</v>
      </c>
      <c r="C55" s="19" t="s">
        <v>41</v>
      </c>
      <c r="D55" s="14">
        <f t="shared" si="2"/>
        <v>993</v>
      </c>
      <c r="E55" s="21">
        <v>912</v>
      </c>
      <c r="F55" s="21">
        <f>[2]ПВХ!F13</f>
        <v>81</v>
      </c>
    </row>
    <row r="56" spans="1:6" ht="15">
      <c r="A56" s="58"/>
      <c r="B56" s="63"/>
      <c r="C56" s="19" t="s">
        <v>18</v>
      </c>
      <c r="D56" s="14">
        <f t="shared" si="2"/>
        <v>2240.0880000000002</v>
      </c>
      <c r="E56" s="21">
        <v>465.79499999999996</v>
      </c>
      <c r="F56" s="21">
        <f>[2]ПВХ!F14</f>
        <v>1774.2930000000003</v>
      </c>
    </row>
    <row r="57" spans="1:6" ht="15">
      <c r="A57" s="58" t="s">
        <v>68</v>
      </c>
      <c r="B57" s="63" t="s">
        <v>69</v>
      </c>
      <c r="C57" s="19" t="s">
        <v>21</v>
      </c>
      <c r="D57" s="14">
        <f t="shared" si="2"/>
        <v>0.97320000000000007</v>
      </c>
      <c r="E57" s="21">
        <f>[2]козырьков!E15+[2]балконов!E13</f>
        <v>0.74920000000000009</v>
      </c>
      <c r="F57" s="21">
        <f>[2]козырьков!F15+[2]балконов!F13</f>
        <v>0.224</v>
      </c>
    </row>
    <row r="58" spans="1:6" ht="15">
      <c r="A58" s="58"/>
      <c r="B58" s="63"/>
      <c r="C58" s="19" t="s">
        <v>18</v>
      </c>
      <c r="D58" s="14">
        <f t="shared" si="2"/>
        <v>2138.5929999999998</v>
      </c>
      <c r="E58" s="21">
        <f>[2]козырьков!E16+[2]балконов!E15</f>
        <v>798.45199999999954</v>
      </c>
      <c r="F58" s="21">
        <f>[2]козырьков!F16+[2]балконов!F15</f>
        <v>1340.1410000000001</v>
      </c>
    </row>
    <row r="59" spans="1:6" ht="15">
      <c r="A59" s="58" t="s">
        <v>70</v>
      </c>
      <c r="B59" s="63" t="s">
        <v>71</v>
      </c>
      <c r="C59" s="19" t="s">
        <v>41</v>
      </c>
      <c r="D59" s="14"/>
      <c r="E59" s="21"/>
      <c r="F59" s="21"/>
    </row>
    <row r="60" spans="1:6" ht="15">
      <c r="A60" s="58"/>
      <c r="B60" s="63"/>
      <c r="C60" s="19" t="s">
        <v>18</v>
      </c>
      <c r="D60" s="14"/>
      <c r="E60" s="21"/>
      <c r="F60" s="21"/>
    </row>
    <row r="61" spans="1:6" ht="15">
      <c r="A61" s="58" t="s">
        <v>72</v>
      </c>
      <c r="B61" s="59" t="s">
        <v>73</v>
      </c>
      <c r="C61" s="19" t="s">
        <v>41</v>
      </c>
      <c r="D61" s="14"/>
      <c r="E61" s="21"/>
      <c r="F61" s="21"/>
    </row>
    <row r="62" spans="1:6" ht="15">
      <c r="A62" s="58"/>
      <c r="B62" s="59"/>
      <c r="C62" s="19" t="s">
        <v>18</v>
      </c>
      <c r="D62" s="14"/>
      <c r="E62" s="21"/>
      <c r="F62" s="21"/>
    </row>
    <row r="63" spans="1:6" ht="15">
      <c r="A63" s="58" t="s">
        <v>74</v>
      </c>
      <c r="B63" s="63" t="s">
        <v>75</v>
      </c>
      <c r="C63" s="19" t="s">
        <v>76</v>
      </c>
      <c r="D63" s="14"/>
      <c r="E63" s="21"/>
      <c r="F63" s="21"/>
    </row>
    <row r="64" spans="1:6" ht="12.75" customHeight="1">
      <c r="A64" s="58"/>
      <c r="B64" s="63"/>
      <c r="C64" s="19" t="s">
        <v>18</v>
      </c>
      <c r="D64" s="14"/>
      <c r="E64" s="21"/>
      <c r="F64" s="21"/>
    </row>
    <row r="65" spans="1:801" ht="15">
      <c r="A65" s="58" t="s">
        <v>77</v>
      </c>
      <c r="B65" s="63" t="s">
        <v>78</v>
      </c>
      <c r="C65" s="19" t="s">
        <v>41</v>
      </c>
      <c r="D65" s="25"/>
      <c r="E65" s="21"/>
      <c r="F65" s="21"/>
    </row>
    <row r="66" spans="1:801" ht="15">
      <c r="A66" s="58"/>
      <c r="B66" s="63"/>
      <c r="C66" s="19" t="s">
        <v>18</v>
      </c>
      <c r="D66" s="25"/>
      <c r="E66" s="21"/>
      <c r="F66" s="21"/>
    </row>
    <row r="67" spans="1:801" ht="15">
      <c r="A67" s="58" t="s">
        <v>79</v>
      </c>
      <c r="B67" s="63" t="s">
        <v>80</v>
      </c>
      <c r="C67" s="19" t="s">
        <v>41</v>
      </c>
      <c r="D67" s="14"/>
      <c r="E67" s="21"/>
      <c r="F67" s="21"/>
    </row>
    <row r="68" spans="1:801" ht="15">
      <c r="A68" s="58"/>
      <c r="B68" s="63"/>
      <c r="C68" s="19" t="s">
        <v>18</v>
      </c>
      <c r="D68" s="14"/>
      <c r="E68" s="21"/>
      <c r="F68" s="21"/>
    </row>
    <row r="69" spans="1:801" ht="15">
      <c r="A69" s="58" t="s">
        <v>81</v>
      </c>
      <c r="B69" s="63" t="s">
        <v>82</v>
      </c>
      <c r="C69" s="19" t="s">
        <v>83</v>
      </c>
      <c r="D69" s="14"/>
      <c r="E69" s="21"/>
      <c r="F69" s="21"/>
    </row>
    <row r="70" spans="1:801" ht="15">
      <c r="A70" s="58"/>
      <c r="B70" s="63"/>
      <c r="C70" s="19" t="s">
        <v>18</v>
      </c>
      <c r="D70" s="14"/>
      <c r="E70" s="21"/>
      <c r="F70" s="21"/>
    </row>
    <row r="71" spans="1:801" ht="15">
      <c r="A71" s="58" t="s">
        <v>84</v>
      </c>
      <c r="B71" s="63" t="s">
        <v>85</v>
      </c>
      <c r="C71" s="19" t="s">
        <v>76</v>
      </c>
      <c r="D71" s="14">
        <f>E71+F71</f>
        <v>0.38200000000000001</v>
      </c>
      <c r="E71" s="21"/>
      <c r="F71" s="21">
        <v>0.38200000000000001</v>
      </c>
    </row>
    <row r="72" spans="1:801" ht="15">
      <c r="A72" s="58"/>
      <c r="B72" s="63"/>
      <c r="C72" s="19" t="s">
        <v>18</v>
      </c>
      <c r="D72" s="14">
        <f>E72+F72</f>
        <v>513.774</v>
      </c>
      <c r="E72" s="21"/>
      <c r="F72" s="21">
        <v>513.774</v>
      </c>
    </row>
    <row r="73" spans="1:801" s="16" customFormat="1" ht="15">
      <c r="A73" s="26" t="s">
        <v>86</v>
      </c>
      <c r="B73" s="27" t="s">
        <v>87</v>
      </c>
      <c r="C73" s="13" t="s">
        <v>18</v>
      </c>
      <c r="D73" s="14">
        <f>E73+F73</f>
        <v>7365.0119999999997</v>
      </c>
      <c r="E73" s="21">
        <f>E75+E85+E87</f>
        <v>7365.0119999999997</v>
      </c>
      <c r="F73" s="28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7"/>
      <c r="YO73" s="17"/>
      <c r="YP73" s="17"/>
      <c r="YQ73" s="17"/>
      <c r="YR73" s="17"/>
      <c r="YS73" s="17"/>
      <c r="YT73" s="17"/>
      <c r="YU73" s="17"/>
      <c r="YV73" s="17"/>
      <c r="YW73" s="17"/>
      <c r="YX73" s="17"/>
      <c r="YY73" s="17"/>
      <c r="YZ73" s="17"/>
      <c r="ZA73" s="17"/>
      <c r="ZB73" s="17"/>
      <c r="ZC73" s="17"/>
      <c r="ZD73" s="17"/>
      <c r="ZE73" s="17"/>
      <c r="ZF73" s="17"/>
      <c r="ZG73" s="17"/>
      <c r="ZH73" s="17"/>
      <c r="ZI73" s="17"/>
      <c r="ZJ73" s="17"/>
      <c r="ZK73" s="17"/>
      <c r="ZL73" s="17"/>
      <c r="ZM73" s="17"/>
      <c r="ZN73" s="17"/>
      <c r="ZO73" s="17"/>
      <c r="ZP73" s="17"/>
      <c r="ZQ73" s="17"/>
      <c r="ZR73" s="17"/>
      <c r="ZS73" s="17"/>
      <c r="ZT73" s="17"/>
      <c r="ZU73" s="17"/>
      <c r="ZV73" s="17"/>
      <c r="ZW73" s="17"/>
      <c r="ZX73" s="17"/>
      <c r="ZY73" s="17"/>
      <c r="ZZ73" s="17"/>
      <c r="AAA73" s="17"/>
      <c r="AAB73" s="17"/>
      <c r="AAC73" s="17"/>
      <c r="AAD73" s="17"/>
      <c r="AAE73" s="17"/>
      <c r="AAF73" s="17"/>
      <c r="AAG73" s="17"/>
      <c r="AAH73" s="17"/>
      <c r="AAI73" s="17"/>
      <c r="AAJ73" s="17"/>
      <c r="AAK73" s="17"/>
      <c r="AAL73" s="17"/>
      <c r="AAM73" s="17"/>
      <c r="AAN73" s="17"/>
      <c r="AAO73" s="17"/>
      <c r="AAP73" s="17"/>
      <c r="AAQ73" s="17"/>
      <c r="AAR73" s="17"/>
      <c r="AAS73" s="17"/>
      <c r="AAT73" s="17"/>
      <c r="AAU73" s="17"/>
      <c r="AAV73" s="17"/>
      <c r="AAW73" s="17"/>
      <c r="AAX73" s="17"/>
      <c r="AAY73" s="17"/>
      <c r="AAZ73" s="17"/>
      <c r="ABA73" s="17"/>
      <c r="ABB73" s="17"/>
      <c r="ABC73" s="17"/>
      <c r="ABD73" s="17"/>
      <c r="ABE73" s="17"/>
      <c r="ABF73" s="17"/>
      <c r="ABG73" s="17"/>
      <c r="ABH73" s="17"/>
      <c r="ABI73" s="17"/>
      <c r="ABJ73" s="17"/>
      <c r="ABK73" s="17"/>
      <c r="ABL73" s="17"/>
      <c r="ABM73" s="17"/>
      <c r="ABN73" s="17"/>
      <c r="ABO73" s="17"/>
      <c r="ABP73" s="17"/>
      <c r="ABQ73" s="17"/>
      <c r="ABR73" s="17"/>
      <c r="ABS73" s="17"/>
      <c r="ABT73" s="17"/>
      <c r="ABU73" s="17"/>
      <c r="ABV73" s="17"/>
      <c r="ABW73" s="17"/>
      <c r="ABX73" s="17"/>
      <c r="ABY73" s="17"/>
      <c r="ABZ73" s="17"/>
      <c r="ACA73" s="17"/>
      <c r="ACB73" s="17"/>
      <c r="ACC73" s="17"/>
      <c r="ACD73" s="17"/>
      <c r="ACE73" s="17"/>
      <c r="ACF73" s="17"/>
      <c r="ACG73" s="17"/>
      <c r="ACH73" s="17"/>
      <c r="ACI73" s="17"/>
      <c r="ACJ73" s="17"/>
      <c r="ACK73" s="17"/>
      <c r="ACL73" s="17"/>
      <c r="ACM73" s="17"/>
      <c r="ACN73" s="17"/>
      <c r="ACO73" s="17"/>
      <c r="ACP73" s="17"/>
      <c r="ACQ73" s="17"/>
      <c r="ACR73" s="17"/>
      <c r="ACS73" s="17"/>
      <c r="ACT73" s="17"/>
      <c r="ACU73" s="17"/>
      <c r="ACV73" s="17"/>
      <c r="ACW73" s="17"/>
      <c r="ACX73" s="17"/>
      <c r="ACY73" s="17"/>
      <c r="ACZ73" s="17"/>
      <c r="ADA73" s="17"/>
      <c r="ADB73" s="17"/>
      <c r="ADC73" s="17"/>
      <c r="ADD73" s="17"/>
      <c r="ADE73" s="17"/>
      <c r="ADF73" s="17"/>
      <c r="ADG73" s="17"/>
      <c r="ADH73" s="17"/>
      <c r="ADI73" s="17"/>
      <c r="ADJ73" s="17"/>
      <c r="ADK73" s="17"/>
      <c r="ADL73" s="17"/>
      <c r="ADM73" s="17"/>
      <c r="ADN73" s="17"/>
      <c r="ADO73" s="17"/>
      <c r="ADP73" s="17"/>
      <c r="ADQ73" s="17"/>
      <c r="ADR73" s="17"/>
      <c r="ADS73" s="17"/>
      <c r="ADT73" s="17"/>
      <c r="ADU73" s="17"/>
    </row>
    <row r="74" spans="1:801" ht="15">
      <c r="A74" s="58" t="s">
        <v>88</v>
      </c>
      <c r="B74" s="59" t="s">
        <v>89</v>
      </c>
      <c r="C74" s="19" t="s">
        <v>46</v>
      </c>
      <c r="D74" s="14">
        <f t="shared" ref="D74:D98" si="3">E74+F74</f>
        <v>4.8559999999999901</v>
      </c>
      <c r="E74" s="21">
        <f>[2]сантехника!E8</f>
        <v>4.8559999999999901</v>
      </c>
      <c r="F74" s="21"/>
    </row>
    <row r="75" spans="1:801" ht="15">
      <c r="A75" s="58"/>
      <c r="B75" s="59"/>
      <c r="C75" s="19" t="s">
        <v>18</v>
      </c>
      <c r="D75" s="14">
        <f t="shared" si="3"/>
        <v>5703.5919999999996</v>
      </c>
      <c r="E75" s="21">
        <f>E77+E79+E81+E83</f>
        <v>5703.5919999999996</v>
      </c>
      <c r="F75" s="21"/>
    </row>
    <row r="76" spans="1:801" ht="15">
      <c r="A76" s="58" t="s">
        <v>90</v>
      </c>
      <c r="B76" s="59" t="s">
        <v>91</v>
      </c>
      <c r="C76" s="19" t="s">
        <v>92</v>
      </c>
      <c r="D76" s="14">
        <f t="shared" si="3"/>
        <v>0.38800000000000023</v>
      </c>
      <c r="E76" s="21">
        <f>[2]сантехника!E10</f>
        <v>0.38800000000000023</v>
      </c>
      <c r="F76" s="21"/>
    </row>
    <row r="77" spans="1:801" ht="15">
      <c r="A77" s="58"/>
      <c r="B77" s="59"/>
      <c r="C77" s="19" t="s">
        <v>18</v>
      </c>
      <c r="D77" s="14">
        <f t="shared" si="3"/>
        <v>418.57200000000006</v>
      </c>
      <c r="E77" s="21">
        <f>[2]сантехника!E11</f>
        <v>418.57200000000006</v>
      </c>
      <c r="F77" s="21"/>
    </row>
    <row r="78" spans="1:801" ht="15">
      <c r="A78" s="58" t="s">
        <v>93</v>
      </c>
      <c r="B78" s="59" t="s">
        <v>94</v>
      </c>
      <c r="C78" s="19" t="s">
        <v>46</v>
      </c>
      <c r="D78" s="14">
        <f t="shared" si="3"/>
        <v>2.2400000000000002</v>
      </c>
      <c r="E78" s="21">
        <v>2.2400000000000002</v>
      </c>
      <c r="F78" s="21"/>
    </row>
    <row r="79" spans="1:801" ht="15">
      <c r="A79" s="58"/>
      <c r="B79" s="59"/>
      <c r="C79" s="19" t="s">
        <v>18</v>
      </c>
      <c r="D79" s="14">
        <f t="shared" si="3"/>
        <v>2771.57</v>
      </c>
      <c r="E79" s="21">
        <v>2771.57</v>
      </c>
      <c r="F79" s="21"/>
    </row>
    <row r="80" spans="1:801" ht="15">
      <c r="A80" s="58" t="s">
        <v>95</v>
      </c>
      <c r="B80" s="59" t="s">
        <v>96</v>
      </c>
      <c r="C80" s="19" t="s">
        <v>46</v>
      </c>
      <c r="D80" s="14">
        <f t="shared" si="3"/>
        <v>1.28</v>
      </c>
      <c r="E80" s="21">
        <v>1.28</v>
      </c>
      <c r="F80" s="21"/>
      <c r="I80" s="5"/>
    </row>
    <row r="81" spans="1:801" ht="15">
      <c r="A81" s="58"/>
      <c r="B81" s="59"/>
      <c r="C81" s="19" t="s">
        <v>18</v>
      </c>
      <c r="D81" s="14">
        <f t="shared" si="3"/>
        <v>955.5</v>
      </c>
      <c r="E81" s="21">
        <v>955.5</v>
      </c>
      <c r="F81" s="21"/>
      <c r="I81" s="29"/>
    </row>
    <row r="82" spans="1:801" ht="15">
      <c r="A82" s="58" t="s">
        <v>97</v>
      </c>
      <c r="B82" s="59" t="s">
        <v>98</v>
      </c>
      <c r="C82" s="19" t="s">
        <v>46</v>
      </c>
      <c r="D82" s="14">
        <f t="shared" si="3"/>
        <v>0.93200000000000072</v>
      </c>
      <c r="E82" s="21">
        <f>[2]сантехника!E16</f>
        <v>0.93200000000000072</v>
      </c>
      <c r="F82" s="21"/>
      <c r="I82" s="29"/>
    </row>
    <row r="83" spans="1:801" ht="15">
      <c r="A83" s="58"/>
      <c r="B83" s="59"/>
      <c r="C83" s="19" t="s">
        <v>18</v>
      </c>
      <c r="D83" s="14">
        <f t="shared" si="3"/>
        <v>1557.95</v>
      </c>
      <c r="E83" s="21">
        <v>1557.95</v>
      </c>
      <c r="F83" s="21"/>
      <c r="I83" s="29"/>
    </row>
    <row r="84" spans="1:801" ht="15">
      <c r="A84" s="58" t="s">
        <v>99</v>
      </c>
      <c r="B84" s="59" t="s">
        <v>100</v>
      </c>
      <c r="C84" s="19" t="s">
        <v>41</v>
      </c>
      <c r="D84" s="14">
        <f t="shared" si="3"/>
        <v>88</v>
      </c>
      <c r="E84" s="21">
        <v>88</v>
      </c>
      <c r="F84" s="21"/>
      <c r="I84" s="29"/>
    </row>
    <row r="85" spans="1:801" ht="15">
      <c r="A85" s="58"/>
      <c r="B85" s="59"/>
      <c r="C85" s="19" t="s">
        <v>18</v>
      </c>
      <c r="D85" s="14">
        <f t="shared" si="3"/>
        <v>480.66</v>
      </c>
      <c r="E85" s="21">
        <v>480.66</v>
      </c>
      <c r="F85" s="21"/>
    </row>
    <row r="86" spans="1:801" ht="15">
      <c r="A86" s="58" t="s">
        <v>101</v>
      </c>
      <c r="B86" s="63" t="s">
        <v>102</v>
      </c>
      <c r="C86" s="19" t="s">
        <v>41</v>
      </c>
      <c r="D86" s="14">
        <f t="shared" si="3"/>
        <v>1350</v>
      </c>
      <c r="E86" s="21">
        <v>1350</v>
      </c>
      <c r="F86" s="21"/>
    </row>
    <row r="87" spans="1:801" ht="15">
      <c r="A87" s="58"/>
      <c r="B87" s="63"/>
      <c r="C87" s="19" t="s">
        <v>18</v>
      </c>
      <c r="D87" s="14">
        <f t="shared" si="3"/>
        <v>1180.76</v>
      </c>
      <c r="E87" s="21">
        <v>1180.76</v>
      </c>
      <c r="F87" s="21"/>
    </row>
    <row r="88" spans="1:801" s="16" customFormat="1" ht="14.25">
      <c r="A88" s="11" t="s">
        <v>103</v>
      </c>
      <c r="B88" s="27" t="s">
        <v>104</v>
      </c>
      <c r="C88" s="13" t="s">
        <v>18</v>
      </c>
      <c r="D88" s="14">
        <f t="shared" si="3"/>
        <v>8958.3425000000152</v>
      </c>
      <c r="E88" s="28">
        <v>8958.3425000000152</v>
      </c>
      <c r="F88" s="28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  <c r="ABI88" s="17"/>
      <c r="ABJ88" s="17"/>
      <c r="ABK88" s="17"/>
      <c r="ABL88" s="17"/>
      <c r="ABM88" s="17"/>
      <c r="ABN88" s="17"/>
      <c r="ABO88" s="17"/>
      <c r="ABP88" s="17"/>
      <c r="ABQ88" s="17"/>
      <c r="ABR88" s="17"/>
      <c r="ABS88" s="17"/>
      <c r="ABT88" s="17"/>
      <c r="ABU88" s="17"/>
      <c r="ABV88" s="17"/>
      <c r="ABW88" s="17"/>
      <c r="ABX88" s="17"/>
      <c r="ABY88" s="17"/>
      <c r="ABZ88" s="17"/>
      <c r="ACA88" s="17"/>
      <c r="ACB88" s="17"/>
      <c r="ACC88" s="17"/>
      <c r="ACD88" s="17"/>
      <c r="ACE88" s="17"/>
      <c r="ACF88" s="17"/>
      <c r="ACG88" s="17"/>
      <c r="ACH88" s="17"/>
      <c r="ACI88" s="17"/>
      <c r="ACJ88" s="17"/>
      <c r="ACK88" s="17"/>
      <c r="ACL88" s="17"/>
      <c r="ACM88" s="17"/>
      <c r="ACN88" s="17"/>
      <c r="ACO88" s="17"/>
      <c r="ACP88" s="17"/>
      <c r="ACQ88" s="17"/>
      <c r="ACR88" s="17"/>
      <c r="ACS88" s="17"/>
      <c r="ACT88" s="17"/>
      <c r="ACU88" s="17"/>
      <c r="ACV88" s="17"/>
      <c r="ACW88" s="17"/>
      <c r="ACX88" s="17"/>
      <c r="ACY88" s="17"/>
      <c r="ACZ88" s="17"/>
      <c r="ADA88" s="17"/>
      <c r="ADB88" s="17"/>
      <c r="ADC88" s="17"/>
      <c r="ADD88" s="17"/>
      <c r="ADE88" s="17"/>
      <c r="ADF88" s="17"/>
      <c r="ADG88" s="17"/>
      <c r="ADH88" s="17"/>
      <c r="ADI88" s="17"/>
      <c r="ADJ88" s="17"/>
      <c r="ADK88" s="17"/>
      <c r="ADL88" s="17"/>
      <c r="ADM88" s="17"/>
      <c r="ADN88" s="17"/>
      <c r="ADO88" s="17"/>
      <c r="ADP88" s="17"/>
      <c r="ADQ88" s="17"/>
      <c r="ADR88" s="17"/>
      <c r="ADS88" s="17"/>
      <c r="ADT88" s="17"/>
      <c r="ADU88" s="17"/>
    </row>
    <row r="89" spans="1:801" ht="15">
      <c r="A89" s="60">
        <v>25</v>
      </c>
      <c r="B89" s="59" t="s">
        <v>105</v>
      </c>
      <c r="C89" s="19" t="s">
        <v>46</v>
      </c>
      <c r="D89" s="14">
        <f t="shared" si="3"/>
        <v>0</v>
      </c>
      <c r="E89" s="21">
        <v>0</v>
      </c>
      <c r="F89" s="30"/>
    </row>
    <row r="90" spans="1:801" ht="15">
      <c r="A90" s="60"/>
      <c r="B90" s="59"/>
      <c r="C90" s="19" t="s">
        <v>18</v>
      </c>
      <c r="D90" s="14">
        <f t="shared" si="3"/>
        <v>0</v>
      </c>
      <c r="E90" s="21">
        <v>0</v>
      </c>
      <c r="F90" s="30"/>
    </row>
    <row r="91" spans="1:801" ht="15">
      <c r="A91" s="60">
        <v>26</v>
      </c>
      <c r="B91" s="62" t="s">
        <v>106</v>
      </c>
      <c r="C91" s="31" t="s">
        <v>41</v>
      </c>
      <c r="D91" s="14">
        <f t="shared" si="3"/>
        <v>1962</v>
      </c>
      <c r="E91" s="21">
        <v>1962</v>
      </c>
      <c r="F91" s="30"/>
    </row>
    <row r="92" spans="1:801" ht="15">
      <c r="A92" s="60"/>
      <c r="B92" s="62"/>
      <c r="C92" s="19" t="s">
        <v>18</v>
      </c>
      <c r="D92" s="14">
        <f t="shared" si="3"/>
        <v>2692.1145000000001</v>
      </c>
      <c r="E92" s="21">
        <v>2692.1145000000001</v>
      </c>
      <c r="F92" s="30"/>
    </row>
    <row r="93" spans="1:801" ht="15">
      <c r="A93" s="58" t="s">
        <v>107</v>
      </c>
      <c r="B93" s="59" t="s">
        <v>108</v>
      </c>
      <c r="C93" s="19" t="s">
        <v>41</v>
      </c>
      <c r="D93" s="14">
        <f t="shared" si="3"/>
        <v>174</v>
      </c>
      <c r="E93" s="21">
        <v>174</v>
      </c>
      <c r="F93" s="30"/>
    </row>
    <row r="94" spans="1:801" ht="15">
      <c r="A94" s="58"/>
      <c r="B94" s="59"/>
      <c r="C94" s="19" t="s">
        <v>18</v>
      </c>
      <c r="D94" s="14">
        <f t="shared" si="3"/>
        <v>6266.2310000000125</v>
      </c>
      <c r="E94" s="21">
        <v>6266.2310000000125</v>
      </c>
      <c r="F94" s="30"/>
    </row>
    <row r="95" spans="1:801" s="16" customFormat="1" ht="24.75" customHeight="1">
      <c r="A95" s="11" t="s">
        <v>109</v>
      </c>
      <c r="B95" s="32" t="s">
        <v>110</v>
      </c>
      <c r="C95" s="13" t="s">
        <v>18</v>
      </c>
      <c r="D95" s="14">
        <f t="shared" si="3"/>
        <v>1312.84</v>
      </c>
      <c r="E95" s="28"/>
      <c r="F95" s="28">
        <f>F97</f>
        <v>1312.84</v>
      </c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N95" s="17"/>
      <c r="MO95" s="17"/>
      <c r="MP95" s="17"/>
      <c r="MQ95" s="17"/>
      <c r="MR95" s="17"/>
      <c r="MS95" s="17"/>
      <c r="MT95" s="17"/>
      <c r="MU95" s="17"/>
      <c r="MV95" s="17"/>
      <c r="MW95" s="17"/>
      <c r="MX95" s="17"/>
      <c r="MY95" s="17"/>
      <c r="MZ95" s="17"/>
      <c r="NA95" s="17"/>
      <c r="NB95" s="17"/>
      <c r="NC95" s="17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  <c r="YB95" s="17"/>
      <c r="YC95" s="17"/>
      <c r="YD95" s="17"/>
      <c r="YE95" s="17"/>
      <c r="YF95" s="17"/>
      <c r="YG95" s="17"/>
      <c r="YH95" s="17"/>
      <c r="YI95" s="17"/>
      <c r="YJ95" s="17"/>
      <c r="YK95" s="17"/>
      <c r="YL95" s="17"/>
      <c r="YM95" s="17"/>
      <c r="YN95" s="17"/>
      <c r="YO95" s="17"/>
      <c r="YP95" s="17"/>
      <c r="YQ95" s="17"/>
      <c r="YR95" s="17"/>
      <c r="YS95" s="17"/>
      <c r="YT95" s="17"/>
      <c r="YU95" s="17"/>
      <c r="YV95" s="17"/>
      <c r="YW95" s="17"/>
      <c r="YX95" s="17"/>
      <c r="YY95" s="17"/>
      <c r="YZ95" s="17"/>
      <c r="ZA95" s="17"/>
      <c r="ZB95" s="17"/>
      <c r="ZC95" s="17"/>
      <c r="ZD95" s="17"/>
      <c r="ZE95" s="17"/>
      <c r="ZF95" s="17"/>
      <c r="ZG95" s="17"/>
      <c r="ZH95" s="17"/>
      <c r="ZI95" s="17"/>
      <c r="ZJ95" s="17"/>
      <c r="ZK95" s="17"/>
      <c r="ZL95" s="17"/>
      <c r="ZM95" s="17"/>
      <c r="ZN95" s="17"/>
      <c r="ZO95" s="17"/>
      <c r="ZP95" s="17"/>
      <c r="ZQ95" s="17"/>
      <c r="ZR95" s="17"/>
      <c r="ZS95" s="17"/>
      <c r="ZT95" s="17"/>
      <c r="ZU95" s="17"/>
      <c r="ZV95" s="17"/>
      <c r="ZW95" s="17"/>
      <c r="ZX95" s="17"/>
      <c r="ZY95" s="17"/>
      <c r="ZZ95" s="17"/>
      <c r="AAA95" s="17"/>
      <c r="AAB95" s="17"/>
      <c r="AAC95" s="17"/>
      <c r="AAD95" s="17"/>
      <c r="AAE95" s="17"/>
      <c r="AAF95" s="17"/>
      <c r="AAG95" s="17"/>
      <c r="AAH95" s="17"/>
      <c r="AAI95" s="17"/>
      <c r="AAJ95" s="17"/>
      <c r="AAK95" s="17"/>
      <c r="AAL95" s="17"/>
      <c r="AAM95" s="17"/>
      <c r="AAN95" s="17"/>
      <c r="AAO95" s="17"/>
      <c r="AAP95" s="17"/>
      <c r="AAQ95" s="17"/>
      <c r="AAR95" s="17"/>
      <c r="AAS95" s="17"/>
      <c r="AAT95" s="17"/>
      <c r="AAU95" s="17"/>
      <c r="AAV95" s="17"/>
      <c r="AAW95" s="17"/>
      <c r="AAX95" s="17"/>
      <c r="AAY95" s="17"/>
      <c r="AAZ95" s="17"/>
      <c r="ABA95" s="17"/>
      <c r="ABB95" s="17"/>
      <c r="ABC95" s="17"/>
      <c r="ABD95" s="17"/>
      <c r="ABE95" s="17"/>
      <c r="ABF95" s="17"/>
      <c r="ABG95" s="17"/>
      <c r="ABH95" s="17"/>
      <c r="ABI95" s="17"/>
      <c r="ABJ95" s="17"/>
      <c r="ABK95" s="17"/>
      <c r="ABL95" s="17"/>
      <c r="ABM95" s="17"/>
      <c r="ABN95" s="17"/>
      <c r="ABO95" s="17"/>
      <c r="ABP95" s="17"/>
      <c r="ABQ95" s="17"/>
      <c r="ABR95" s="17"/>
      <c r="ABS95" s="17"/>
      <c r="ABT95" s="17"/>
      <c r="ABU95" s="17"/>
      <c r="ABV95" s="17"/>
      <c r="ABW95" s="17"/>
      <c r="ABX95" s="17"/>
      <c r="ABY95" s="17"/>
      <c r="ABZ95" s="17"/>
      <c r="ACA95" s="17"/>
      <c r="ACB95" s="17"/>
      <c r="ACC95" s="17"/>
      <c r="ACD95" s="17"/>
      <c r="ACE95" s="17"/>
      <c r="ACF95" s="17"/>
      <c r="ACG95" s="17"/>
      <c r="ACH95" s="17"/>
      <c r="ACI95" s="17"/>
      <c r="ACJ95" s="17"/>
      <c r="ACK95" s="17"/>
      <c r="ACL95" s="17"/>
      <c r="ACM95" s="17"/>
      <c r="ACN95" s="17"/>
      <c r="ACO95" s="17"/>
      <c r="ACP95" s="17"/>
      <c r="ACQ95" s="17"/>
      <c r="ACR95" s="17"/>
      <c r="ACS95" s="17"/>
      <c r="ACT95" s="17"/>
      <c r="ACU95" s="17"/>
      <c r="ACV95" s="17"/>
      <c r="ACW95" s="17"/>
      <c r="ACX95" s="17"/>
      <c r="ACY95" s="17"/>
      <c r="ACZ95" s="17"/>
      <c r="ADA95" s="17"/>
      <c r="ADB95" s="17"/>
      <c r="ADC95" s="17"/>
      <c r="ADD95" s="17"/>
      <c r="ADE95" s="17"/>
      <c r="ADF95" s="17"/>
      <c r="ADG95" s="17"/>
      <c r="ADH95" s="17"/>
      <c r="ADI95" s="17"/>
      <c r="ADJ95" s="17"/>
      <c r="ADK95" s="17"/>
      <c r="ADL95" s="17"/>
      <c r="ADM95" s="17"/>
      <c r="ADN95" s="17"/>
      <c r="ADO95" s="17"/>
      <c r="ADP95" s="17"/>
      <c r="ADQ95" s="17"/>
      <c r="ADR95" s="17"/>
      <c r="ADS95" s="17"/>
      <c r="ADT95" s="17"/>
      <c r="ADU95" s="17"/>
    </row>
    <row r="96" spans="1:801" ht="15">
      <c r="A96" s="22" t="s">
        <v>111</v>
      </c>
      <c r="B96" s="33" t="s">
        <v>112</v>
      </c>
      <c r="C96" s="19" t="s">
        <v>18</v>
      </c>
      <c r="D96" s="14">
        <f t="shared" si="3"/>
        <v>0</v>
      </c>
      <c r="E96" s="21"/>
      <c r="F96" s="30"/>
    </row>
    <row r="97" spans="1:11" ht="15">
      <c r="A97" s="22" t="s">
        <v>113</v>
      </c>
      <c r="B97" s="33" t="s">
        <v>114</v>
      </c>
      <c r="C97" s="19" t="s">
        <v>18</v>
      </c>
      <c r="D97" s="14">
        <f t="shared" si="3"/>
        <v>1312.84</v>
      </c>
      <c r="E97" s="21"/>
      <c r="F97" s="21">
        <v>1312.84</v>
      </c>
      <c r="J97" s="34"/>
    </row>
    <row r="98" spans="1:11" ht="15">
      <c r="A98" s="22" t="s">
        <v>115</v>
      </c>
      <c r="B98" s="33" t="s">
        <v>116</v>
      </c>
      <c r="C98" s="19" t="s">
        <v>18</v>
      </c>
      <c r="D98" s="14">
        <f t="shared" si="3"/>
        <v>20349.614150000005</v>
      </c>
      <c r="E98" s="21">
        <v>20288.410150000003</v>
      </c>
      <c r="F98" s="21">
        <f>[2]АВР!F7</f>
        <v>61.204000000000008</v>
      </c>
      <c r="I98" s="34"/>
    </row>
    <row r="99" spans="1:11" ht="14.25">
      <c r="A99" s="35"/>
      <c r="B99" s="36" t="s">
        <v>117</v>
      </c>
      <c r="C99" s="13" t="s">
        <v>18</v>
      </c>
      <c r="D99" s="37">
        <f>D98+D95+D88+D73+D14</f>
        <v>84276.905650000001</v>
      </c>
      <c r="E99" s="28">
        <f>E98+E95+E88+E73+E14</f>
        <v>45871.708650000015</v>
      </c>
      <c r="F99" s="28">
        <f>F98+F95+F88+F73+F14</f>
        <v>38405.196999999986</v>
      </c>
      <c r="G99" s="38"/>
      <c r="H99" s="39"/>
      <c r="I99" s="38"/>
      <c r="J99" s="40"/>
    </row>
    <row r="100" spans="1:11" ht="15.75">
      <c r="A100" s="41"/>
      <c r="B100" s="42"/>
      <c r="C100" s="43"/>
      <c r="D100" s="44"/>
      <c r="E100" s="45"/>
      <c r="F100" s="45"/>
      <c r="G100" s="38"/>
      <c r="H100" s="38"/>
      <c r="I100" s="38"/>
    </row>
    <row r="101" spans="1:11">
      <c r="A101" s="46"/>
      <c r="B101" s="46"/>
      <c r="C101" s="46"/>
      <c r="D101" s="46"/>
      <c r="E101" s="46"/>
      <c r="F101" s="46"/>
      <c r="H101" s="47"/>
      <c r="I101" s="48"/>
      <c r="J101" s="49"/>
      <c r="K101" s="34"/>
    </row>
    <row r="102" spans="1:11">
      <c r="A102" s="61" t="s">
        <v>118</v>
      </c>
      <c r="B102" s="61"/>
      <c r="C102" s="61"/>
      <c r="D102" s="61"/>
      <c r="E102" s="61"/>
      <c r="F102" s="61"/>
      <c r="H102" s="34"/>
      <c r="I102" s="48"/>
      <c r="J102" s="5"/>
    </row>
    <row r="103" spans="1:11" ht="15.75" customHeight="1">
      <c r="A103" s="58" t="s">
        <v>119</v>
      </c>
      <c r="B103" s="59" t="s">
        <v>120</v>
      </c>
      <c r="C103" s="50" t="s">
        <v>41</v>
      </c>
      <c r="D103" s="51"/>
      <c r="E103" s="52"/>
      <c r="F103" s="52"/>
      <c r="J103" s="5"/>
    </row>
    <row r="104" spans="1:11" ht="15.75" customHeight="1">
      <c r="A104" s="58"/>
      <c r="B104" s="59"/>
      <c r="C104" s="50" t="s">
        <v>18</v>
      </c>
      <c r="D104" s="51"/>
      <c r="E104" s="52"/>
      <c r="F104" s="52"/>
    </row>
    <row r="105" spans="1:11" ht="15.75" customHeight="1">
      <c r="A105" s="58" t="s">
        <v>121</v>
      </c>
      <c r="B105" s="59" t="s">
        <v>122</v>
      </c>
      <c r="C105" s="50" t="s">
        <v>41</v>
      </c>
      <c r="D105" s="51"/>
      <c r="E105" s="52"/>
      <c r="F105" s="52"/>
    </row>
    <row r="106" spans="1:11" ht="15.75" customHeight="1">
      <c r="A106" s="58"/>
      <c r="B106" s="59"/>
      <c r="C106" s="50" t="s">
        <v>18</v>
      </c>
      <c r="D106" s="51"/>
      <c r="E106" s="52"/>
      <c r="F106" s="52"/>
    </row>
    <row r="107" spans="1:11" ht="15.75" customHeight="1">
      <c r="A107" s="58" t="s">
        <v>44</v>
      </c>
      <c r="B107" s="59" t="s">
        <v>123</v>
      </c>
      <c r="C107" s="50" t="s">
        <v>41</v>
      </c>
      <c r="D107" s="51"/>
      <c r="E107" s="52"/>
      <c r="F107" s="52"/>
    </row>
    <row r="108" spans="1:11" ht="15.75" customHeight="1">
      <c r="A108" s="58"/>
      <c r="B108" s="59"/>
      <c r="C108" s="50" t="s">
        <v>18</v>
      </c>
      <c r="D108" s="51"/>
      <c r="E108" s="52"/>
      <c r="F108" s="52"/>
    </row>
    <row r="109" spans="1:11" ht="15.75" customHeight="1">
      <c r="A109" s="58" t="s">
        <v>47</v>
      </c>
      <c r="B109" s="59" t="s">
        <v>124</v>
      </c>
      <c r="C109" s="50" t="s">
        <v>21</v>
      </c>
      <c r="D109" s="51"/>
      <c r="E109" s="52"/>
      <c r="F109" s="52"/>
    </row>
    <row r="110" spans="1:11" ht="15.75" customHeight="1">
      <c r="A110" s="58"/>
      <c r="B110" s="59"/>
      <c r="C110" s="50" t="s">
        <v>18</v>
      </c>
      <c r="D110" s="51"/>
      <c r="E110" s="52"/>
      <c r="F110" s="52"/>
    </row>
    <row r="111" spans="1:11" ht="15.75" customHeight="1">
      <c r="A111" s="58" t="s">
        <v>49</v>
      </c>
      <c r="B111" s="59" t="s">
        <v>125</v>
      </c>
      <c r="C111" s="50" t="s">
        <v>41</v>
      </c>
      <c r="D111" s="51"/>
      <c r="E111" s="52"/>
      <c r="F111" s="52"/>
    </row>
    <row r="112" spans="1:11" ht="15.75" customHeight="1">
      <c r="A112" s="58"/>
      <c r="B112" s="59"/>
      <c r="C112" s="50" t="s">
        <v>18</v>
      </c>
      <c r="D112" s="51"/>
      <c r="E112" s="52"/>
      <c r="F112" s="52"/>
    </row>
    <row r="113" spans="1:801" ht="15.75" customHeight="1">
      <c r="A113" s="58" t="s">
        <v>52</v>
      </c>
      <c r="B113" s="59" t="s">
        <v>126</v>
      </c>
      <c r="C113" s="50" t="s">
        <v>46</v>
      </c>
      <c r="D113" s="51"/>
      <c r="E113" s="52"/>
      <c r="F113" s="52"/>
    </row>
    <row r="114" spans="1:801" ht="15.75" customHeight="1">
      <c r="A114" s="58"/>
      <c r="B114" s="59"/>
      <c r="C114" s="50" t="s">
        <v>127</v>
      </c>
      <c r="D114" s="51"/>
      <c r="E114" s="52"/>
      <c r="F114" s="52"/>
    </row>
    <row r="115" spans="1:801" ht="15.75" customHeight="1">
      <c r="A115" s="60">
        <v>7</v>
      </c>
      <c r="B115" s="59" t="s">
        <v>128</v>
      </c>
      <c r="C115" s="50" t="s">
        <v>129</v>
      </c>
      <c r="D115" s="51"/>
      <c r="E115" s="52"/>
      <c r="F115" s="52"/>
    </row>
    <row r="116" spans="1:801" ht="15.75" customHeight="1">
      <c r="A116" s="60"/>
      <c r="B116" s="59"/>
      <c r="C116" s="50" t="s">
        <v>18</v>
      </c>
      <c r="D116" s="51"/>
      <c r="E116" s="52"/>
      <c r="F116" s="52"/>
    </row>
    <row r="117" spans="1:801" s="16" customFormat="1" ht="15.75" customHeight="1">
      <c r="A117" s="60">
        <v>8</v>
      </c>
      <c r="B117" s="59" t="s">
        <v>130</v>
      </c>
      <c r="C117" s="50" t="s">
        <v>41</v>
      </c>
      <c r="D117" s="51"/>
      <c r="E117" s="52"/>
      <c r="F117" s="52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  <c r="PG117" s="17"/>
      <c r="PH117" s="17"/>
      <c r="PI117" s="17"/>
      <c r="PJ117" s="17"/>
      <c r="PK117" s="17"/>
      <c r="PL117" s="17"/>
      <c r="PM117" s="17"/>
      <c r="PN117" s="17"/>
      <c r="PO117" s="17"/>
      <c r="PP117" s="17"/>
      <c r="PQ117" s="17"/>
      <c r="PR117" s="17"/>
      <c r="PS117" s="17"/>
      <c r="PT117" s="17"/>
      <c r="PU117" s="17"/>
      <c r="PV117" s="17"/>
      <c r="PW117" s="17"/>
      <c r="PX117" s="17"/>
      <c r="PY117" s="17"/>
      <c r="PZ117" s="17"/>
      <c r="QA117" s="17"/>
      <c r="QB117" s="17"/>
      <c r="QC117" s="17"/>
      <c r="QD117" s="17"/>
      <c r="QE117" s="17"/>
      <c r="QF117" s="17"/>
      <c r="QG117" s="17"/>
      <c r="QH117" s="17"/>
      <c r="QI117" s="17"/>
      <c r="QJ117" s="17"/>
      <c r="QK117" s="17"/>
      <c r="QL117" s="17"/>
      <c r="QM117" s="17"/>
      <c r="QN117" s="17"/>
      <c r="QO117" s="17"/>
      <c r="QP117" s="17"/>
      <c r="QQ117" s="17"/>
      <c r="QR117" s="17"/>
      <c r="QS117" s="17"/>
      <c r="QT117" s="17"/>
      <c r="QU117" s="17"/>
      <c r="QV117" s="17"/>
      <c r="QW117" s="17"/>
      <c r="QX117" s="17"/>
      <c r="QY117" s="17"/>
      <c r="QZ117" s="17"/>
      <c r="RA117" s="17"/>
      <c r="RB117" s="17"/>
      <c r="RC117" s="17"/>
      <c r="RD117" s="17"/>
      <c r="RE117" s="17"/>
      <c r="RF117" s="17"/>
      <c r="RG117" s="17"/>
      <c r="RH117" s="17"/>
      <c r="RI117" s="17"/>
      <c r="RJ117" s="17"/>
      <c r="RK117" s="17"/>
      <c r="RL117" s="17"/>
      <c r="RM117" s="17"/>
      <c r="RN117" s="17"/>
      <c r="RO117" s="17"/>
      <c r="RP117" s="17"/>
      <c r="RQ117" s="17"/>
      <c r="RR117" s="17"/>
      <c r="RS117" s="17"/>
      <c r="RT117" s="17"/>
      <c r="RU117" s="17"/>
      <c r="RV117" s="17"/>
      <c r="RW117" s="17"/>
      <c r="RX117" s="17"/>
      <c r="RY117" s="17"/>
      <c r="RZ117" s="17"/>
      <c r="SA117" s="17"/>
      <c r="SB117" s="17"/>
      <c r="SC117" s="17"/>
      <c r="SD117" s="17"/>
      <c r="SE117" s="17"/>
      <c r="SF117" s="17"/>
      <c r="SG117" s="17"/>
      <c r="SH117" s="17"/>
      <c r="SI117" s="17"/>
      <c r="SJ117" s="17"/>
      <c r="SK117" s="17"/>
      <c r="SL117" s="17"/>
      <c r="SM117" s="17"/>
      <c r="SN117" s="17"/>
      <c r="SO117" s="17"/>
      <c r="SP117" s="17"/>
      <c r="SQ117" s="17"/>
      <c r="SR117" s="17"/>
      <c r="SS117" s="17"/>
      <c r="ST117" s="17"/>
      <c r="SU117" s="17"/>
      <c r="SV117" s="17"/>
      <c r="SW117" s="17"/>
      <c r="SX117" s="17"/>
      <c r="SY117" s="17"/>
      <c r="SZ117" s="17"/>
      <c r="TA117" s="17"/>
      <c r="TB117" s="17"/>
      <c r="TC117" s="17"/>
      <c r="TD117" s="17"/>
      <c r="TE117" s="17"/>
      <c r="TF117" s="17"/>
      <c r="TG117" s="17"/>
      <c r="TH117" s="17"/>
      <c r="TI117" s="17"/>
      <c r="TJ117" s="17"/>
      <c r="TK117" s="17"/>
      <c r="TL117" s="17"/>
      <c r="TM117" s="17"/>
      <c r="TN117" s="17"/>
      <c r="TO117" s="17"/>
      <c r="TP117" s="17"/>
      <c r="TQ117" s="17"/>
      <c r="TR117" s="17"/>
      <c r="TS117" s="17"/>
      <c r="TT117" s="17"/>
      <c r="TU117" s="17"/>
      <c r="TV117" s="17"/>
      <c r="TW117" s="17"/>
      <c r="TX117" s="17"/>
      <c r="TY117" s="17"/>
      <c r="TZ117" s="17"/>
      <c r="UA117" s="17"/>
      <c r="UB117" s="17"/>
      <c r="UC117" s="17"/>
      <c r="UD117" s="17"/>
      <c r="UE117" s="17"/>
      <c r="UF117" s="17"/>
      <c r="UG117" s="17"/>
      <c r="UH117" s="17"/>
      <c r="UI117" s="17"/>
      <c r="UJ117" s="17"/>
      <c r="UK117" s="17"/>
      <c r="UL117" s="17"/>
      <c r="UM117" s="17"/>
      <c r="UN117" s="17"/>
      <c r="UO117" s="17"/>
      <c r="UP117" s="17"/>
      <c r="UQ117" s="17"/>
      <c r="UR117" s="17"/>
      <c r="US117" s="17"/>
      <c r="UT117" s="17"/>
      <c r="UU117" s="17"/>
      <c r="UV117" s="17"/>
      <c r="UW117" s="17"/>
      <c r="UX117" s="17"/>
      <c r="UY117" s="17"/>
      <c r="UZ117" s="17"/>
      <c r="VA117" s="17"/>
      <c r="VB117" s="17"/>
      <c r="VC117" s="17"/>
      <c r="VD117" s="17"/>
      <c r="VE117" s="17"/>
      <c r="VF117" s="17"/>
      <c r="VG117" s="17"/>
      <c r="VH117" s="17"/>
      <c r="VI117" s="17"/>
      <c r="VJ117" s="17"/>
      <c r="VK117" s="17"/>
      <c r="VL117" s="17"/>
      <c r="VM117" s="17"/>
      <c r="VN117" s="17"/>
      <c r="VO117" s="17"/>
      <c r="VP117" s="17"/>
      <c r="VQ117" s="17"/>
      <c r="VR117" s="17"/>
      <c r="VS117" s="17"/>
      <c r="VT117" s="17"/>
      <c r="VU117" s="17"/>
      <c r="VV117" s="17"/>
      <c r="VW117" s="17"/>
      <c r="VX117" s="17"/>
      <c r="VY117" s="17"/>
      <c r="VZ117" s="17"/>
      <c r="WA117" s="17"/>
      <c r="WB117" s="17"/>
      <c r="WC117" s="17"/>
      <c r="WD117" s="17"/>
      <c r="WE117" s="17"/>
      <c r="WF117" s="17"/>
      <c r="WG117" s="17"/>
      <c r="WH117" s="17"/>
      <c r="WI117" s="17"/>
      <c r="WJ117" s="17"/>
      <c r="WK117" s="17"/>
      <c r="WL117" s="17"/>
      <c r="WM117" s="17"/>
      <c r="WN117" s="17"/>
      <c r="WO117" s="17"/>
      <c r="WP117" s="17"/>
      <c r="WQ117" s="17"/>
      <c r="WR117" s="17"/>
      <c r="WS117" s="17"/>
      <c r="WT117" s="17"/>
      <c r="WU117" s="17"/>
      <c r="WV117" s="17"/>
      <c r="WW117" s="17"/>
      <c r="WX117" s="17"/>
      <c r="WY117" s="17"/>
      <c r="WZ117" s="17"/>
      <c r="XA117" s="17"/>
      <c r="XB117" s="17"/>
      <c r="XC117" s="17"/>
      <c r="XD117" s="17"/>
      <c r="XE117" s="17"/>
      <c r="XF117" s="17"/>
      <c r="XG117" s="17"/>
      <c r="XH117" s="17"/>
      <c r="XI117" s="17"/>
      <c r="XJ117" s="17"/>
      <c r="XK117" s="17"/>
      <c r="XL117" s="17"/>
      <c r="XM117" s="17"/>
      <c r="XN117" s="17"/>
      <c r="XO117" s="17"/>
      <c r="XP117" s="17"/>
      <c r="XQ117" s="17"/>
      <c r="XR117" s="17"/>
      <c r="XS117" s="17"/>
      <c r="XT117" s="17"/>
      <c r="XU117" s="17"/>
      <c r="XV117" s="17"/>
      <c r="XW117" s="17"/>
      <c r="XX117" s="17"/>
      <c r="XY117" s="17"/>
      <c r="XZ117" s="17"/>
      <c r="YA117" s="17"/>
      <c r="YB117" s="17"/>
      <c r="YC117" s="17"/>
      <c r="YD117" s="17"/>
      <c r="YE117" s="17"/>
      <c r="YF117" s="17"/>
      <c r="YG117" s="17"/>
      <c r="YH117" s="17"/>
      <c r="YI117" s="17"/>
      <c r="YJ117" s="17"/>
      <c r="YK117" s="17"/>
      <c r="YL117" s="17"/>
      <c r="YM117" s="17"/>
      <c r="YN117" s="17"/>
      <c r="YO117" s="17"/>
      <c r="YP117" s="17"/>
      <c r="YQ117" s="17"/>
      <c r="YR117" s="17"/>
      <c r="YS117" s="17"/>
      <c r="YT117" s="17"/>
      <c r="YU117" s="17"/>
      <c r="YV117" s="17"/>
      <c r="YW117" s="17"/>
      <c r="YX117" s="17"/>
      <c r="YY117" s="17"/>
      <c r="YZ117" s="17"/>
      <c r="ZA117" s="17"/>
      <c r="ZB117" s="17"/>
      <c r="ZC117" s="17"/>
      <c r="ZD117" s="17"/>
      <c r="ZE117" s="17"/>
      <c r="ZF117" s="17"/>
      <c r="ZG117" s="17"/>
      <c r="ZH117" s="17"/>
      <c r="ZI117" s="17"/>
      <c r="ZJ117" s="17"/>
      <c r="ZK117" s="17"/>
      <c r="ZL117" s="17"/>
      <c r="ZM117" s="17"/>
      <c r="ZN117" s="17"/>
      <c r="ZO117" s="17"/>
      <c r="ZP117" s="17"/>
      <c r="ZQ117" s="17"/>
      <c r="ZR117" s="17"/>
      <c r="ZS117" s="17"/>
      <c r="ZT117" s="17"/>
      <c r="ZU117" s="17"/>
      <c r="ZV117" s="17"/>
      <c r="ZW117" s="17"/>
      <c r="ZX117" s="17"/>
      <c r="ZY117" s="17"/>
      <c r="ZZ117" s="17"/>
      <c r="AAA117" s="17"/>
      <c r="AAB117" s="17"/>
      <c r="AAC117" s="17"/>
      <c r="AAD117" s="17"/>
      <c r="AAE117" s="17"/>
      <c r="AAF117" s="17"/>
      <c r="AAG117" s="17"/>
      <c r="AAH117" s="17"/>
      <c r="AAI117" s="17"/>
      <c r="AAJ117" s="17"/>
      <c r="AAK117" s="17"/>
      <c r="AAL117" s="17"/>
      <c r="AAM117" s="17"/>
      <c r="AAN117" s="17"/>
      <c r="AAO117" s="17"/>
      <c r="AAP117" s="17"/>
      <c r="AAQ117" s="17"/>
      <c r="AAR117" s="17"/>
      <c r="AAS117" s="17"/>
      <c r="AAT117" s="17"/>
      <c r="AAU117" s="17"/>
      <c r="AAV117" s="17"/>
      <c r="AAW117" s="17"/>
      <c r="AAX117" s="17"/>
      <c r="AAY117" s="17"/>
      <c r="AAZ117" s="17"/>
      <c r="ABA117" s="17"/>
      <c r="ABB117" s="17"/>
      <c r="ABC117" s="17"/>
      <c r="ABD117" s="17"/>
      <c r="ABE117" s="17"/>
      <c r="ABF117" s="17"/>
      <c r="ABG117" s="17"/>
      <c r="ABH117" s="17"/>
      <c r="ABI117" s="17"/>
      <c r="ABJ117" s="17"/>
      <c r="ABK117" s="17"/>
      <c r="ABL117" s="17"/>
      <c r="ABM117" s="17"/>
      <c r="ABN117" s="17"/>
      <c r="ABO117" s="17"/>
      <c r="ABP117" s="17"/>
      <c r="ABQ117" s="17"/>
      <c r="ABR117" s="17"/>
      <c r="ABS117" s="17"/>
      <c r="ABT117" s="17"/>
      <c r="ABU117" s="17"/>
      <c r="ABV117" s="17"/>
      <c r="ABW117" s="17"/>
      <c r="ABX117" s="17"/>
      <c r="ABY117" s="17"/>
      <c r="ABZ117" s="17"/>
      <c r="ACA117" s="17"/>
      <c r="ACB117" s="17"/>
      <c r="ACC117" s="17"/>
      <c r="ACD117" s="17"/>
      <c r="ACE117" s="17"/>
      <c r="ACF117" s="17"/>
      <c r="ACG117" s="17"/>
      <c r="ACH117" s="17"/>
      <c r="ACI117" s="17"/>
      <c r="ACJ117" s="17"/>
      <c r="ACK117" s="17"/>
      <c r="ACL117" s="17"/>
      <c r="ACM117" s="17"/>
      <c r="ACN117" s="17"/>
      <c r="ACO117" s="17"/>
      <c r="ACP117" s="17"/>
      <c r="ACQ117" s="17"/>
      <c r="ACR117" s="17"/>
      <c r="ACS117" s="17"/>
      <c r="ACT117" s="17"/>
      <c r="ACU117" s="17"/>
      <c r="ACV117" s="17"/>
      <c r="ACW117" s="17"/>
      <c r="ACX117" s="17"/>
      <c r="ACY117" s="17"/>
      <c r="ACZ117" s="17"/>
      <c r="ADA117" s="17"/>
      <c r="ADB117" s="17"/>
      <c r="ADC117" s="17"/>
      <c r="ADD117" s="17"/>
      <c r="ADE117" s="17"/>
      <c r="ADF117" s="17"/>
      <c r="ADG117" s="17"/>
      <c r="ADH117" s="17"/>
      <c r="ADI117" s="17"/>
      <c r="ADJ117" s="17"/>
      <c r="ADK117" s="17"/>
      <c r="ADL117" s="17"/>
      <c r="ADM117" s="17"/>
      <c r="ADN117" s="17"/>
      <c r="ADO117" s="17"/>
      <c r="ADP117" s="17"/>
      <c r="ADQ117" s="17"/>
      <c r="ADR117" s="17"/>
      <c r="ADS117" s="17"/>
      <c r="ADT117" s="17"/>
      <c r="ADU117" s="17"/>
    </row>
    <row r="118" spans="1:801" s="16" customFormat="1" ht="15.75" customHeight="1">
      <c r="A118" s="60"/>
      <c r="B118" s="59"/>
      <c r="C118" s="50" t="s">
        <v>18</v>
      </c>
      <c r="D118" s="51"/>
      <c r="E118" s="52"/>
      <c r="F118" s="52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  <c r="SY118" s="17"/>
      <c r="SZ118" s="17"/>
      <c r="TA118" s="17"/>
      <c r="TB118" s="17"/>
      <c r="TC118" s="17"/>
      <c r="TD118" s="17"/>
      <c r="TE118" s="17"/>
      <c r="TF118" s="17"/>
      <c r="TG118" s="17"/>
      <c r="TH118" s="17"/>
      <c r="TI118" s="17"/>
      <c r="TJ118" s="17"/>
      <c r="TK118" s="17"/>
      <c r="TL118" s="17"/>
      <c r="TM118" s="17"/>
      <c r="TN118" s="17"/>
      <c r="TO118" s="17"/>
      <c r="TP118" s="17"/>
      <c r="TQ118" s="17"/>
      <c r="TR118" s="17"/>
      <c r="TS118" s="17"/>
      <c r="TT118" s="17"/>
      <c r="TU118" s="17"/>
      <c r="TV118" s="17"/>
      <c r="TW118" s="17"/>
      <c r="TX118" s="17"/>
      <c r="TY118" s="17"/>
      <c r="TZ118" s="17"/>
      <c r="UA118" s="17"/>
      <c r="UB118" s="17"/>
      <c r="UC118" s="17"/>
      <c r="UD118" s="17"/>
      <c r="UE118" s="17"/>
      <c r="UF118" s="17"/>
      <c r="UG118" s="17"/>
      <c r="UH118" s="17"/>
      <c r="UI118" s="17"/>
      <c r="UJ118" s="17"/>
      <c r="UK118" s="17"/>
      <c r="UL118" s="17"/>
      <c r="UM118" s="17"/>
      <c r="UN118" s="17"/>
      <c r="UO118" s="17"/>
      <c r="UP118" s="17"/>
      <c r="UQ118" s="17"/>
      <c r="UR118" s="17"/>
      <c r="US118" s="17"/>
      <c r="UT118" s="17"/>
      <c r="UU118" s="17"/>
      <c r="UV118" s="17"/>
      <c r="UW118" s="17"/>
      <c r="UX118" s="17"/>
      <c r="UY118" s="17"/>
      <c r="UZ118" s="17"/>
      <c r="VA118" s="17"/>
      <c r="VB118" s="17"/>
      <c r="VC118" s="17"/>
      <c r="VD118" s="17"/>
      <c r="VE118" s="17"/>
      <c r="VF118" s="17"/>
      <c r="VG118" s="17"/>
      <c r="VH118" s="17"/>
      <c r="VI118" s="17"/>
      <c r="VJ118" s="17"/>
      <c r="VK118" s="17"/>
      <c r="VL118" s="17"/>
      <c r="VM118" s="17"/>
      <c r="VN118" s="17"/>
      <c r="VO118" s="17"/>
      <c r="VP118" s="17"/>
      <c r="VQ118" s="17"/>
      <c r="VR118" s="17"/>
      <c r="VS118" s="17"/>
      <c r="VT118" s="17"/>
      <c r="VU118" s="17"/>
      <c r="VV118" s="17"/>
      <c r="VW118" s="17"/>
      <c r="VX118" s="17"/>
      <c r="VY118" s="17"/>
      <c r="VZ118" s="17"/>
      <c r="WA118" s="17"/>
      <c r="WB118" s="17"/>
      <c r="WC118" s="17"/>
      <c r="WD118" s="17"/>
      <c r="WE118" s="17"/>
      <c r="WF118" s="17"/>
      <c r="WG118" s="17"/>
      <c r="WH118" s="17"/>
      <c r="WI118" s="17"/>
      <c r="WJ118" s="17"/>
      <c r="WK118" s="17"/>
      <c r="WL118" s="17"/>
      <c r="WM118" s="17"/>
      <c r="WN118" s="17"/>
      <c r="WO118" s="17"/>
      <c r="WP118" s="17"/>
      <c r="WQ118" s="17"/>
      <c r="WR118" s="17"/>
      <c r="WS118" s="17"/>
      <c r="WT118" s="17"/>
      <c r="WU118" s="17"/>
      <c r="WV118" s="17"/>
      <c r="WW118" s="17"/>
      <c r="WX118" s="17"/>
      <c r="WY118" s="17"/>
      <c r="WZ118" s="17"/>
      <c r="XA118" s="17"/>
      <c r="XB118" s="17"/>
      <c r="XC118" s="17"/>
      <c r="XD118" s="17"/>
      <c r="XE118" s="17"/>
      <c r="XF118" s="17"/>
      <c r="XG118" s="17"/>
      <c r="XH118" s="17"/>
      <c r="XI118" s="17"/>
      <c r="XJ118" s="17"/>
      <c r="XK118" s="17"/>
      <c r="XL118" s="17"/>
      <c r="XM118" s="17"/>
      <c r="XN118" s="17"/>
      <c r="XO118" s="17"/>
      <c r="XP118" s="17"/>
      <c r="XQ118" s="17"/>
      <c r="XR118" s="17"/>
      <c r="XS118" s="17"/>
      <c r="XT118" s="17"/>
      <c r="XU118" s="17"/>
      <c r="XV118" s="17"/>
      <c r="XW118" s="17"/>
      <c r="XX118" s="17"/>
      <c r="XY118" s="17"/>
      <c r="XZ118" s="17"/>
      <c r="YA118" s="17"/>
      <c r="YB118" s="17"/>
      <c r="YC118" s="17"/>
      <c r="YD118" s="17"/>
      <c r="YE118" s="17"/>
      <c r="YF118" s="17"/>
      <c r="YG118" s="17"/>
      <c r="YH118" s="17"/>
      <c r="YI118" s="17"/>
      <c r="YJ118" s="17"/>
      <c r="YK118" s="17"/>
      <c r="YL118" s="17"/>
      <c r="YM118" s="17"/>
      <c r="YN118" s="17"/>
      <c r="YO118" s="17"/>
      <c r="YP118" s="17"/>
      <c r="YQ118" s="17"/>
      <c r="YR118" s="17"/>
      <c r="YS118" s="17"/>
      <c r="YT118" s="17"/>
      <c r="YU118" s="17"/>
      <c r="YV118" s="17"/>
      <c r="YW118" s="17"/>
      <c r="YX118" s="17"/>
      <c r="YY118" s="17"/>
      <c r="YZ118" s="17"/>
      <c r="ZA118" s="17"/>
      <c r="ZB118" s="17"/>
      <c r="ZC118" s="17"/>
      <c r="ZD118" s="17"/>
      <c r="ZE118" s="17"/>
      <c r="ZF118" s="17"/>
      <c r="ZG118" s="17"/>
      <c r="ZH118" s="17"/>
      <c r="ZI118" s="17"/>
      <c r="ZJ118" s="17"/>
      <c r="ZK118" s="17"/>
      <c r="ZL118" s="17"/>
      <c r="ZM118" s="17"/>
      <c r="ZN118" s="17"/>
      <c r="ZO118" s="17"/>
      <c r="ZP118" s="17"/>
      <c r="ZQ118" s="17"/>
      <c r="ZR118" s="17"/>
      <c r="ZS118" s="17"/>
      <c r="ZT118" s="17"/>
      <c r="ZU118" s="17"/>
      <c r="ZV118" s="17"/>
      <c r="ZW118" s="17"/>
      <c r="ZX118" s="17"/>
      <c r="ZY118" s="17"/>
      <c r="ZZ118" s="17"/>
      <c r="AAA118" s="17"/>
      <c r="AAB118" s="17"/>
      <c r="AAC118" s="17"/>
      <c r="AAD118" s="17"/>
      <c r="AAE118" s="17"/>
      <c r="AAF118" s="17"/>
      <c r="AAG118" s="17"/>
      <c r="AAH118" s="17"/>
      <c r="AAI118" s="17"/>
      <c r="AAJ118" s="17"/>
      <c r="AAK118" s="17"/>
      <c r="AAL118" s="17"/>
      <c r="AAM118" s="17"/>
      <c r="AAN118" s="17"/>
      <c r="AAO118" s="17"/>
      <c r="AAP118" s="17"/>
      <c r="AAQ118" s="17"/>
      <c r="AAR118" s="17"/>
      <c r="AAS118" s="17"/>
      <c r="AAT118" s="17"/>
      <c r="AAU118" s="17"/>
      <c r="AAV118" s="17"/>
      <c r="AAW118" s="17"/>
      <c r="AAX118" s="17"/>
      <c r="AAY118" s="17"/>
      <c r="AAZ118" s="17"/>
      <c r="ABA118" s="17"/>
      <c r="ABB118" s="17"/>
      <c r="ABC118" s="17"/>
      <c r="ABD118" s="17"/>
      <c r="ABE118" s="17"/>
      <c r="ABF118" s="17"/>
      <c r="ABG118" s="17"/>
      <c r="ABH118" s="17"/>
      <c r="ABI118" s="17"/>
      <c r="ABJ118" s="17"/>
      <c r="ABK118" s="17"/>
      <c r="ABL118" s="17"/>
      <c r="ABM118" s="17"/>
      <c r="ABN118" s="17"/>
      <c r="ABO118" s="17"/>
      <c r="ABP118" s="17"/>
      <c r="ABQ118" s="17"/>
      <c r="ABR118" s="17"/>
      <c r="ABS118" s="17"/>
      <c r="ABT118" s="17"/>
      <c r="ABU118" s="17"/>
      <c r="ABV118" s="17"/>
      <c r="ABW118" s="17"/>
      <c r="ABX118" s="17"/>
      <c r="ABY118" s="17"/>
      <c r="ABZ118" s="17"/>
      <c r="ACA118" s="17"/>
      <c r="ACB118" s="17"/>
      <c r="ACC118" s="17"/>
      <c r="ACD118" s="17"/>
      <c r="ACE118" s="17"/>
      <c r="ACF118" s="17"/>
      <c r="ACG118" s="17"/>
      <c r="ACH118" s="17"/>
      <c r="ACI118" s="17"/>
      <c r="ACJ118" s="17"/>
      <c r="ACK118" s="17"/>
      <c r="ACL118" s="17"/>
      <c r="ACM118" s="17"/>
      <c r="ACN118" s="17"/>
      <c r="ACO118" s="17"/>
      <c r="ACP118" s="17"/>
      <c r="ACQ118" s="17"/>
      <c r="ACR118" s="17"/>
      <c r="ACS118" s="17"/>
      <c r="ACT118" s="17"/>
      <c r="ACU118" s="17"/>
      <c r="ACV118" s="17"/>
      <c r="ACW118" s="17"/>
      <c r="ACX118" s="17"/>
      <c r="ACY118" s="17"/>
      <c r="ACZ118" s="17"/>
      <c r="ADA118" s="17"/>
      <c r="ADB118" s="17"/>
      <c r="ADC118" s="17"/>
      <c r="ADD118" s="17"/>
      <c r="ADE118" s="17"/>
      <c r="ADF118" s="17"/>
      <c r="ADG118" s="17"/>
      <c r="ADH118" s="17"/>
      <c r="ADI118" s="17"/>
      <c r="ADJ118" s="17"/>
      <c r="ADK118" s="17"/>
      <c r="ADL118" s="17"/>
      <c r="ADM118" s="17"/>
      <c r="ADN118" s="17"/>
      <c r="ADO118" s="17"/>
      <c r="ADP118" s="17"/>
      <c r="ADQ118" s="17"/>
      <c r="ADR118" s="17"/>
      <c r="ADS118" s="17"/>
      <c r="ADT118" s="17"/>
      <c r="ADU118" s="17"/>
    </row>
    <row r="119" spans="1:801" ht="15.75" customHeight="1">
      <c r="A119" s="60">
        <v>9</v>
      </c>
      <c r="B119" s="59" t="s">
        <v>131</v>
      </c>
      <c r="C119" s="50" t="s">
        <v>132</v>
      </c>
      <c r="D119" s="51"/>
      <c r="E119" s="52"/>
      <c r="F119" s="52"/>
    </row>
    <row r="120" spans="1:801" ht="15.75" customHeight="1">
      <c r="A120" s="60"/>
      <c r="B120" s="59"/>
      <c r="C120" s="50" t="s">
        <v>18</v>
      </c>
      <c r="D120" s="51"/>
      <c r="E120" s="52"/>
      <c r="F120" s="52"/>
    </row>
    <row r="121" spans="1:801" ht="15.75" customHeight="1">
      <c r="A121" s="22" t="s">
        <v>60</v>
      </c>
      <c r="B121" s="18" t="s">
        <v>133</v>
      </c>
      <c r="C121" s="50" t="s">
        <v>18</v>
      </c>
      <c r="D121" s="51">
        <f>F121</f>
        <v>132.72399999999999</v>
      </c>
      <c r="E121" s="52"/>
      <c r="F121" s="52">
        <v>132.72399999999999</v>
      </c>
    </row>
    <row r="122" spans="1:801" ht="15.75" customHeight="1">
      <c r="A122" s="22" t="s">
        <v>134</v>
      </c>
      <c r="B122" s="18" t="s">
        <v>135</v>
      </c>
      <c r="C122" s="50" t="s">
        <v>18</v>
      </c>
      <c r="D122" s="51"/>
      <c r="E122" s="52"/>
      <c r="F122" s="52"/>
    </row>
    <row r="123" spans="1:801" ht="15.75" customHeight="1">
      <c r="A123" s="22" t="s">
        <v>62</v>
      </c>
      <c r="B123" s="18" t="s">
        <v>136</v>
      </c>
      <c r="C123" s="50" t="s">
        <v>18</v>
      </c>
      <c r="D123" s="51"/>
      <c r="E123" s="52"/>
      <c r="F123" s="52"/>
    </row>
    <row r="124" spans="1:801" ht="15.75" customHeight="1">
      <c r="A124" s="22" t="s">
        <v>64</v>
      </c>
      <c r="B124" s="23" t="s">
        <v>137</v>
      </c>
      <c r="C124" s="50" t="s">
        <v>18</v>
      </c>
      <c r="D124" s="51"/>
      <c r="E124" s="52"/>
      <c r="F124" s="52"/>
    </row>
    <row r="125" spans="1:801" ht="15.75" customHeight="1">
      <c r="A125" s="35">
        <v>13</v>
      </c>
      <c r="B125" s="18" t="s">
        <v>138</v>
      </c>
      <c r="C125" s="50" t="s">
        <v>18</v>
      </c>
      <c r="D125" s="51">
        <f t="shared" ref="D125:D128" si="4">F125</f>
        <v>104.532</v>
      </c>
      <c r="E125" s="52"/>
      <c r="F125" s="52">
        <v>104.532</v>
      </c>
    </row>
    <row r="126" spans="1:801" ht="15.75" customHeight="1">
      <c r="A126" s="35">
        <v>14</v>
      </c>
      <c r="B126" s="23" t="s">
        <v>139</v>
      </c>
      <c r="C126" s="50"/>
      <c r="D126" s="51"/>
      <c r="E126" s="52"/>
      <c r="F126" s="52"/>
    </row>
    <row r="127" spans="1:801" ht="15.75" customHeight="1">
      <c r="A127" s="22" t="s">
        <v>70</v>
      </c>
      <c r="B127" s="18" t="s">
        <v>140</v>
      </c>
      <c r="C127" s="50" t="s">
        <v>18</v>
      </c>
      <c r="D127" s="51"/>
      <c r="E127" s="52"/>
      <c r="F127" s="52"/>
    </row>
    <row r="128" spans="1:801" ht="15.75" customHeight="1">
      <c r="A128" s="53">
        <v>16</v>
      </c>
      <c r="B128" s="23" t="s">
        <v>141</v>
      </c>
      <c r="C128" s="50" t="s">
        <v>18</v>
      </c>
      <c r="D128" s="51">
        <f t="shared" si="4"/>
        <v>11000</v>
      </c>
      <c r="E128" s="52"/>
      <c r="F128" s="52">
        <v>11000</v>
      </c>
    </row>
    <row r="129" spans="1:854" ht="15.75" customHeight="1">
      <c r="A129" s="22" t="s">
        <v>142</v>
      </c>
      <c r="B129" s="23" t="s">
        <v>143</v>
      </c>
      <c r="C129" s="50" t="s">
        <v>127</v>
      </c>
      <c r="D129" s="51"/>
      <c r="E129" s="52"/>
      <c r="F129" s="52"/>
    </row>
    <row r="130" spans="1:854" ht="15.75" customHeight="1">
      <c r="A130" s="58" t="s">
        <v>144</v>
      </c>
      <c r="B130" s="59" t="s">
        <v>145</v>
      </c>
      <c r="C130" s="50" t="s">
        <v>41</v>
      </c>
      <c r="D130" s="51"/>
      <c r="E130" s="52"/>
      <c r="F130" s="52"/>
    </row>
    <row r="131" spans="1:854" ht="15.75" customHeight="1">
      <c r="A131" s="58"/>
      <c r="B131" s="59"/>
      <c r="C131" s="50" t="s">
        <v>18</v>
      </c>
      <c r="D131" s="51"/>
      <c r="E131" s="52"/>
      <c r="F131" s="52"/>
    </row>
    <row r="132" spans="1:854" ht="15.75" customHeight="1">
      <c r="A132" s="58" t="s">
        <v>146</v>
      </c>
      <c r="B132" s="59" t="s">
        <v>147</v>
      </c>
      <c r="C132" s="50" t="s">
        <v>41</v>
      </c>
      <c r="D132" s="51"/>
      <c r="E132" s="52"/>
      <c r="F132" s="52"/>
    </row>
    <row r="133" spans="1:854" ht="15.75" customHeight="1">
      <c r="A133" s="58"/>
      <c r="B133" s="59"/>
      <c r="C133" s="50" t="s">
        <v>148</v>
      </c>
      <c r="D133" s="51"/>
      <c r="E133" s="52"/>
      <c r="F133" s="52"/>
    </row>
    <row r="134" spans="1:854" ht="15.75" customHeight="1">
      <c r="A134" s="58" t="s">
        <v>149</v>
      </c>
      <c r="B134" s="59" t="s">
        <v>150</v>
      </c>
      <c r="C134" s="50" t="s">
        <v>41</v>
      </c>
      <c r="D134" s="51"/>
      <c r="E134" s="52"/>
      <c r="F134" s="52"/>
    </row>
    <row r="135" spans="1:854" ht="15.75" customHeight="1">
      <c r="A135" s="58"/>
      <c r="B135" s="59"/>
      <c r="C135" s="50" t="s">
        <v>18</v>
      </c>
      <c r="D135" s="51"/>
      <c r="E135" s="52"/>
      <c r="F135" s="52"/>
    </row>
    <row r="136" spans="1:854" ht="15.75" customHeight="1">
      <c r="A136" s="58" t="s">
        <v>151</v>
      </c>
      <c r="B136" s="59" t="s">
        <v>152</v>
      </c>
      <c r="C136" s="50" t="s">
        <v>41</v>
      </c>
      <c r="D136" s="51"/>
      <c r="E136" s="52"/>
      <c r="F136" s="52"/>
    </row>
    <row r="137" spans="1:854" ht="15.75" customHeight="1">
      <c r="A137" s="58"/>
      <c r="B137" s="59"/>
      <c r="C137" s="50" t="s">
        <v>18</v>
      </c>
      <c r="D137" s="51"/>
      <c r="E137" s="52"/>
      <c r="F137" s="52"/>
    </row>
    <row r="138" spans="1:854" ht="15.75" customHeight="1">
      <c r="A138" s="22" t="s">
        <v>74</v>
      </c>
      <c r="B138" s="18" t="s">
        <v>153</v>
      </c>
      <c r="C138" s="50" t="s">
        <v>18</v>
      </c>
      <c r="D138" s="51"/>
      <c r="E138" s="54"/>
      <c r="F138" s="54"/>
    </row>
    <row r="139" spans="1:854" s="55" customFormat="1" ht="15.75" customHeight="1" thickBot="1">
      <c r="A139" s="22" t="s">
        <v>154</v>
      </c>
      <c r="B139" s="18" t="s">
        <v>155</v>
      </c>
      <c r="C139" s="50" t="s">
        <v>18</v>
      </c>
      <c r="D139" s="51"/>
      <c r="E139" s="54"/>
      <c r="F139" s="5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  <c r="LC139" s="5"/>
      <c r="LD139" s="5"/>
      <c r="LE139" s="5"/>
      <c r="LF139" s="5"/>
      <c r="LG139" s="5"/>
      <c r="LH139" s="5"/>
      <c r="LI139" s="5"/>
      <c r="LJ139" s="5"/>
      <c r="LK139" s="5"/>
      <c r="LL139" s="5"/>
      <c r="LM139" s="5"/>
      <c r="LN139" s="5"/>
      <c r="LO139" s="5"/>
      <c r="LP139" s="5"/>
      <c r="LQ139" s="5"/>
      <c r="LR139" s="5"/>
      <c r="LS139" s="5"/>
      <c r="LT139" s="5"/>
      <c r="LU139" s="5"/>
      <c r="LV139" s="5"/>
      <c r="LW139" s="5"/>
      <c r="LX139" s="5"/>
      <c r="LY139" s="5"/>
      <c r="LZ139" s="5"/>
      <c r="MA139" s="5"/>
      <c r="MB139" s="5"/>
      <c r="MC139" s="5"/>
      <c r="MD139" s="5"/>
      <c r="ME139" s="5"/>
      <c r="MF139" s="5"/>
      <c r="MG139" s="5"/>
      <c r="MH139" s="5"/>
      <c r="MI139" s="5"/>
      <c r="MJ139" s="5"/>
      <c r="MK139" s="5"/>
      <c r="ML139" s="5"/>
      <c r="MM139" s="5"/>
      <c r="MN139" s="5"/>
      <c r="MO139" s="5"/>
      <c r="MP139" s="5"/>
      <c r="MQ139" s="5"/>
      <c r="MR139" s="5"/>
      <c r="MS139" s="5"/>
      <c r="MT139" s="5"/>
      <c r="MU139" s="5"/>
      <c r="MV139" s="5"/>
      <c r="MW139" s="5"/>
      <c r="MX139" s="5"/>
      <c r="MY139" s="5"/>
      <c r="MZ139" s="5"/>
      <c r="NA139" s="5"/>
      <c r="NB139" s="5"/>
      <c r="NC139" s="5"/>
      <c r="ND139" s="5"/>
      <c r="NE139" s="5"/>
      <c r="NF139" s="5"/>
      <c r="NG139" s="5"/>
      <c r="NH139" s="5"/>
      <c r="NI139" s="5"/>
      <c r="NJ139" s="5"/>
      <c r="NK139" s="5"/>
      <c r="NL139" s="5"/>
      <c r="NM139" s="5"/>
      <c r="NN139" s="5"/>
      <c r="NO139" s="5"/>
      <c r="NP139" s="5"/>
      <c r="NQ139" s="5"/>
      <c r="NR139" s="5"/>
      <c r="NS139" s="5"/>
      <c r="NT139" s="5"/>
      <c r="NU139" s="5"/>
      <c r="NV139" s="5"/>
      <c r="NW139" s="5"/>
      <c r="NX139" s="5"/>
      <c r="NY139" s="5"/>
      <c r="NZ139" s="5"/>
      <c r="OA139" s="5"/>
      <c r="OB139" s="5"/>
      <c r="OC139" s="5"/>
      <c r="OD139" s="5"/>
      <c r="OE139" s="5"/>
      <c r="OF139" s="5"/>
      <c r="OG139" s="5"/>
      <c r="OH139" s="5"/>
      <c r="OI139" s="5"/>
      <c r="OJ139" s="5"/>
      <c r="OK139" s="5"/>
      <c r="OL139" s="5"/>
      <c r="OM139" s="5"/>
      <c r="ON139" s="5"/>
      <c r="OO139" s="5"/>
      <c r="OP139" s="5"/>
      <c r="OQ139" s="5"/>
      <c r="OR139" s="5"/>
      <c r="OS139" s="5"/>
      <c r="OT139" s="5"/>
      <c r="OU139" s="5"/>
      <c r="OV139" s="5"/>
      <c r="OW139" s="5"/>
      <c r="OX139" s="5"/>
      <c r="OY139" s="5"/>
      <c r="OZ139" s="5"/>
      <c r="PA139" s="5"/>
      <c r="PB139" s="5"/>
      <c r="PC139" s="5"/>
      <c r="PD139" s="5"/>
      <c r="PE139" s="5"/>
      <c r="PF139" s="5"/>
      <c r="PG139" s="5"/>
      <c r="PH139" s="5"/>
      <c r="PI139" s="5"/>
      <c r="PJ139" s="5"/>
      <c r="PK139" s="5"/>
      <c r="PL139" s="5"/>
      <c r="PM139" s="5"/>
      <c r="PN139" s="5"/>
      <c r="PO139" s="5"/>
      <c r="PP139" s="5"/>
      <c r="PQ139" s="5"/>
      <c r="PR139" s="5"/>
      <c r="PS139" s="5"/>
      <c r="PT139" s="5"/>
      <c r="PU139" s="5"/>
      <c r="PV139" s="5"/>
      <c r="PW139" s="5"/>
      <c r="PX139" s="5"/>
      <c r="PY139" s="5"/>
      <c r="PZ139" s="5"/>
      <c r="QA139" s="5"/>
      <c r="QB139" s="5"/>
      <c r="QC139" s="5"/>
      <c r="QD139" s="5"/>
      <c r="QE139" s="5"/>
      <c r="QF139" s="5"/>
      <c r="QG139" s="5"/>
      <c r="QH139" s="5"/>
      <c r="QI139" s="5"/>
      <c r="QJ139" s="5"/>
      <c r="QK139" s="5"/>
      <c r="QL139" s="5"/>
      <c r="QM139" s="5"/>
      <c r="QN139" s="5"/>
      <c r="QO139" s="5"/>
      <c r="QP139" s="5"/>
      <c r="QQ139" s="5"/>
      <c r="QR139" s="5"/>
      <c r="QS139" s="5"/>
      <c r="QT139" s="5"/>
      <c r="QU139" s="5"/>
      <c r="QV139" s="5"/>
      <c r="QW139" s="5"/>
      <c r="QX139" s="5"/>
      <c r="QY139" s="5"/>
      <c r="QZ139" s="5"/>
      <c r="RA139" s="5"/>
      <c r="RB139" s="5"/>
      <c r="RC139" s="5"/>
      <c r="RD139" s="5"/>
      <c r="RE139" s="5"/>
      <c r="RF139" s="5"/>
      <c r="RG139" s="5"/>
      <c r="RH139" s="5"/>
      <c r="RI139" s="5"/>
      <c r="RJ139" s="5"/>
      <c r="RK139" s="5"/>
      <c r="RL139" s="5"/>
      <c r="RM139" s="5"/>
      <c r="RN139" s="5"/>
      <c r="RO139" s="5"/>
      <c r="RP139" s="5"/>
      <c r="RQ139" s="5"/>
      <c r="RR139" s="5"/>
      <c r="RS139" s="5"/>
      <c r="RT139" s="5"/>
      <c r="RU139" s="5"/>
      <c r="RV139" s="5"/>
      <c r="RW139" s="5"/>
      <c r="RX139" s="5"/>
      <c r="RY139" s="5"/>
      <c r="RZ139" s="5"/>
      <c r="SA139" s="5"/>
      <c r="SB139" s="5"/>
      <c r="SC139" s="5"/>
      <c r="SD139" s="5"/>
      <c r="SE139" s="5"/>
      <c r="SF139" s="5"/>
      <c r="SG139" s="5"/>
      <c r="SH139" s="5"/>
      <c r="SI139" s="5"/>
      <c r="SJ139" s="5"/>
      <c r="SK139" s="5"/>
      <c r="SL139" s="5"/>
      <c r="SM139" s="5"/>
      <c r="SN139" s="5"/>
      <c r="SO139" s="5"/>
      <c r="SP139" s="5"/>
      <c r="SQ139" s="5"/>
      <c r="SR139" s="5"/>
      <c r="SS139" s="5"/>
      <c r="ST139" s="5"/>
      <c r="SU139" s="5"/>
      <c r="SV139" s="5"/>
      <c r="SW139" s="5"/>
      <c r="SX139" s="5"/>
      <c r="SY139" s="5"/>
      <c r="SZ139" s="5"/>
      <c r="TA139" s="5"/>
      <c r="TB139" s="5"/>
      <c r="TC139" s="5"/>
      <c r="TD139" s="5"/>
      <c r="TE139" s="5"/>
      <c r="TF139" s="5"/>
      <c r="TG139" s="5"/>
      <c r="TH139" s="5"/>
      <c r="TI139" s="5"/>
      <c r="TJ139" s="5"/>
      <c r="TK139" s="5"/>
      <c r="TL139" s="5"/>
      <c r="TM139" s="5"/>
      <c r="TN139" s="5"/>
      <c r="TO139" s="5"/>
      <c r="TP139" s="5"/>
      <c r="TQ139" s="5"/>
      <c r="TR139" s="5"/>
      <c r="TS139" s="5"/>
      <c r="TT139" s="5"/>
      <c r="TU139" s="5"/>
      <c r="TV139" s="5"/>
      <c r="TW139" s="5"/>
      <c r="TX139" s="5"/>
      <c r="TY139" s="5"/>
      <c r="TZ139" s="5"/>
      <c r="UA139" s="5"/>
      <c r="UB139" s="5"/>
      <c r="UC139" s="5"/>
      <c r="UD139" s="5"/>
      <c r="UE139" s="5"/>
      <c r="UF139" s="5"/>
      <c r="UG139" s="5"/>
      <c r="UH139" s="5"/>
      <c r="UI139" s="5"/>
      <c r="UJ139" s="5"/>
      <c r="UK139" s="5"/>
      <c r="UL139" s="5"/>
      <c r="UM139" s="5"/>
      <c r="UN139" s="5"/>
      <c r="UO139" s="5"/>
      <c r="UP139" s="5"/>
      <c r="UQ139" s="5"/>
      <c r="UR139" s="5"/>
      <c r="US139" s="5"/>
      <c r="UT139" s="5"/>
      <c r="UU139" s="5"/>
      <c r="UV139" s="5"/>
      <c r="UW139" s="5"/>
      <c r="UX139" s="5"/>
      <c r="UY139" s="5"/>
      <c r="UZ139" s="5"/>
      <c r="VA139" s="5"/>
      <c r="VB139" s="5"/>
      <c r="VC139" s="5"/>
      <c r="VD139" s="5"/>
      <c r="VE139" s="5"/>
      <c r="VF139" s="5"/>
      <c r="VG139" s="5"/>
      <c r="VH139" s="5"/>
      <c r="VI139" s="5"/>
      <c r="VJ139" s="5"/>
      <c r="VK139" s="5"/>
      <c r="VL139" s="5"/>
      <c r="VM139" s="5"/>
      <c r="VN139" s="5"/>
      <c r="VO139" s="5"/>
      <c r="VP139" s="5"/>
      <c r="VQ139" s="5"/>
      <c r="VR139" s="5"/>
      <c r="VS139" s="5"/>
      <c r="VT139" s="5"/>
      <c r="VU139" s="5"/>
      <c r="VV139" s="5"/>
      <c r="VW139" s="5"/>
      <c r="VX139" s="5"/>
      <c r="VY139" s="5"/>
      <c r="VZ139" s="5"/>
      <c r="WA139" s="5"/>
      <c r="WB139" s="5"/>
      <c r="WC139" s="5"/>
      <c r="WD139" s="5"/>
      <c r="WE139" s="5"/>
      <c r="WF139" s="5"/>
      <c r="WG139" s="5"/>
      <c r="WH139" s="5"/>
      <c r="WI139" s="5"/>
      <c r="WJ139" s="5"/>
      <c r="WK139" s="5"/>
      <c r="WL139" s="5"/>
      <c r="WM139" s="5"/>
      <c r="WN139" s="5"/>
      <c r="WO139" s="5"/>
      <c r="WP139" s="5"/>
      <c r="WQ139" s="5"/>
      <c r="WR139" s="5"/>
      <c r="WS139" s="5"/>
      <c r="WT139" s="5"/>
      <c r="WU139" s="5"/>
      <c r="WV139" s="5"/>
      <c r="WW139" s="5"/>
      <c r="WX139" s="5"/>
      <c r="WY139" s="5"/>
      <c r="WZ139" s="5"/>
      <c r="XA139" s="5"/>
      <c r="XB139" s="5"/>
      <c r="XC139" s="5"/>
      <c r="XD139" s="5"/>
      <c r="XE139" s="5"/>
      <c r="XF139" s="5"/>
      <c r="XG139" s="5"/>
      <c r="XH139" s="5"/>
      <c r="XI139" s="5"/>
      <c r="XJ139" s="5"/>
      <c r="XK139" s="5"/>
      <c r="XL139" s="5"/>
      <c r="XM139" s="5"/>
      <c r="XN139" s="5"/>
      <c r="XO139" s="5"/>
      <c r="XP139" s="5"/>
      <c r="XQ139" s="5"/>
      <c r="XR139" s="5"/>
      <c r="XS139" s="5"/>
      <c r="XT139" s="5"/>
      <c r="XU139" s="5"/>
      <c r="XV139" s="5"/>
      <c r="XW139" s="5"/>
      <c r="XX139" s="5"/>
      <c r="XY139" s="5"/>
      <c r="XZ139" s="5"/>
      <c r="YA139" s="5"/>
      <c r="YB139" s="5"/>
      <c r="YC139" s="5"/>
      <c r="YD139" s="5"/>
      <c r="YE139" s="5"/>
      <c r="YF139" s="5"/>
      <c r="YG139" s="5"/>
      <c r="YH139" s="5"/>
      <c r="YI139" s="5"/>
      <c r="YJ139" s="5"/>
      <c r="YK139" s="5"/>
      <c r="YL139" s="5"/>
      <c r="YM139" s="5"/>
      <c r="YN139" s="5"/>
      <c r="YO139" s="5"/>
      <c r="YP139" s="5"/>
      <c r="YQ139" s="5"/>
      <c r="YR139" s="5"/>
      <c r="YS139" s="5"/>
      <c r="YT139" s="5"/>
      <c r="YU139" s="5"/>
      <c r="YV139" s="5"/>
      <c r="YW139" s="5"/>
      <c r="YX139" s="5"/>
      <c r="YY139" s="5"/>
      <c r="YZ139" s="5"/>
      <c r="ZA139" s="5"/>
      <c r="ZB139" s="5"/>
      <c r="ZC139" s="5"/>
      <c r="ZD139" s="5"/>
      <c r="ZE139" s="5"/>
      <c r="ZF139" s="5"/>
      <c r="ZG139" s="5"/>
      <c r="ZH139" s="5"/>
      <c r="ZI139" s="5"/>
      <c r="ZJ139" s="5"/>
      <c r="ZK139" s="5"/>
      <c r="ZL139" s="5"/>
      <c r="ZM139" s="5"/>
      <c r="ZN139" s="5"/>
      <c r="ZO139" s="5"/>
      <c r="ZP139" s="5"/>
      <c r="ZQ139" s="5"/>
      <c r="ZR139" s="5"/>
      <c r="ZS139" s="5"/>
      <c r="ZT139" s="5"/>
      <c r="ZU139" s="5"/>
      <c r="ZV139" s="5"/>
      <c r="ZW139" s="5"/>
      <c r="ZX139" s="5"/>
      <c r="ZY139" s="5"/>
      <c r="ZZ139" s="5"/>
      <c r="AAA139" s="5"/>
      <c r="AAB139" s="5"/>
      <c r="AAC139" s="5"/>
      <c r="AAD139" s="5"/>
      <c r="AAE139" s="5"/>
      <c r="AAF139" s="5"/>
      <c r="AAG139" s="5"/>
      <c r="AAH139" s="5"/>
      <c r="AAI139" s="5"/>
      <c r="AAJ139" s="5"/>
      <c r="AAK139" s="5"/>
      <c r="AAL139" s="5"/>
      <c r="AAM139" s="5"/>
      <c r="AAN139" s="5"/>
      <c r="AAO139" s="5"/>
      <c r="AAP139" s="5"/>
      <c r="AAQ139" s="5"/>
      <c r="AAR139" s="5"/>
      <c r="AAS139" s="5"/>
      <c r="AAT139" s="5"/>
      <c r="AAU139" s="5"/>
      <c r="AAV139" s="5"/>
      <c r="AAW139" s="5"/>
      <c r="AAX139" s="5"/>
      <c r="AAY139" s="5"/>
      <c r="AAZ139" s="5"/>
      <c r="ABA139" s="5"/>
      <c r="ABB139" s="5"/>
      <c r="ABC139" s="5"/>
      <c r="ABD139" s="5"/>
      <c r="ABE139" s="5"/>
      <c r="ABF139" s="5"/>
      <c r="ABG139" s="5"/>
      <c r="ABH139" s="5"/>
      <c r="ABI139" s="5"/>
      <c r="ABJ139" s="5"/>
      <c r="ABK139" s="5"/>
      <c r="ABL139" s="5"/>
      <c r="ABM139" s="5"/>
      <c r="ABN139" s="5"/>
      <c r="ABO139" s="5"/>
      <c r="ABP139" s="5"/>
      <c r="ABQ139" s="5"/>
      <c r="ABR139" s="5"/>
      <c r="ABS139" s="5"/>
      <c r="ABT139" s="5"/>
      <c r="ABU139" s="5"/>
      <c r="ABV139" s="5"/>
      <c r="ABW139" s="5"/>
      <c r="ABX139" s="5"/>
      <c r="ABY139" s="5"/>
      <c r="ABZ139" s="5"/>
      <c r="ACA139" s="5"/>
      <c r="ACB139" s="5"/>
      <c r="ACC139" s="5"/>
      <c r="ACD139" s="5"/>
      <c r="ACE139" s="5"/>
      <c r="ACF139" s="5"/>
      <c r="ACG139" s="5"/>
      <c r="ACH139" s="5"/>
      <c r="ACI139" s="5"/>
      <c r="ACJ139" s="5"/>
      <c r="ACK139" s="5"/>
      <c r="ACL139" s="5"/>
      <c r="ACM139" s="5"/>
      <c r="ACN139" s="5"/>
      <c r="ACO139" s="5"/>
      <c r="ACP139" s="5"/>
      <c r="ACQ139" s="5"/>
      <c r="ACR139" s="5"/>
      <c r="ACS139" s="5"/>
      <c r="ACT139" s="5"/>
      <c r="ACU139" s="5"/>
      <c r="ACV139" s="5"/>
      <c r="ACW139" s="5"/>
      <c r="ACX139" s="5"/>
      <c r="ACY139" s="5"/>
      <c r="ACZ139" s="5"/>
      <c r="ADA139" s="5"/>
      <c r="ADB139" s="5"/>
      <c r="ADC139" s="5"/>
      <c r="ADD139" s="5"/>
      <c r="ADE139" s="5"/>
      <c r="ADF139" s="5"/>
      <c r="ADG139" s="5"/>
      <c r="ADH139" s="5"/>
      <c r="ADI139" s="5"/>
      <c r="ADJ139" s="5"/>
      <c r="ADK139" s="5"/>
      <c r="ADL139" s="5"/>
      <c r="ADM139" s="5"/>
      <c r="ADN139" s="5"/>
      <c r="ADO139" s="5"/>
      <c r="ADP139" s="5"/>
      <c r="ADQ139" s="5"/>
      <c r="ADR139" s="5"/>
      <c r="ADS139" s="5"/>
      <c r="ADT139" s="5"/>
      <c r="ADU139" s="5"/>
      <c r="ADV139" s="5"/>
      <c r="ADW139" s="5"/>
      <c r="ADX139" s="5"/>
      <c r="ADY139" s="5"/>
      <c r="ADZ139" s="5"/>
      <c r="AEA139" s="5"/>
      <c r="AEB139" s="5"/>
      <c r="AEC139" s="5"/>
      <c r="AED139" s="5"/>
      <c r="AEE139" s="5"/>
      <c r="AEF139" s="5"/>
      <c r="AEG139" s="5"/>
      <c r="AEH139" s="5"/>
      <c r="AEI139" s="5"/>
      <c r="AEJ139" s="5"/>
      <c r="AEK139" s="5"/>
      <c r="AEL139" s="5"/>
      <c r="AEM139" s="5"/>
      <c r="AEN139" s="5"/>
      <c r="AEO139" s="5"/>
      <c r="AEP139" s="5"/>
      <c r="AEQ139" s="5"/>
      <c r="AER139" s="5"/>
      <c r="AES139" s="5"/>
      <c r="AET139" s="5"/>
      <c r="AEU139" s="5"/>
      <c r="AEV139" s="5"/>
      <c r="AEW139" s="5"/>
      <c r="AEX139" s="5"/>
      <c r="AEY139" s="5"/>
      <c r="AEZ139" s="5"/>
      <c r="AFA139" s="5"/>
      <c r="AFB139" s="5"/>
      <c r="AFC139" s="5"/>
      <c r="AFD139" s="5"/>
      <c r="AFE139" s="5"/>
      <c r="AFF139" s="5"/>
      <c r="AFG139" s="5"/>
      <c r="AFH139" s="5"/>
      <c r="AFI139" s="5"/>
      <c r="AFJ139" s="5"/>
      <c r="AFK139" s="5"/>
      <c r="AFL139" s="5"/>
      <c r="AFM139" s="5"/>
      <c r="AFN139" s="5"/>
      <c r="AFO139" s="5"/>
      <c r="AFP139" s="5"/>
      <c r="AFQ139" s="5"/>
      <c r="AFR139" s="5"/>
      <c r="AFS139" s="5"/>
      <c r="AFT139" s="5"/>
      <c r="AFU139" s="5"/>
      <c r="AFV139" s="5"/>
    </row>
    <row r="140" spans="1:854">
      <c r="A140" s="22" t="s">
        <v>77</v>
      </c>
      <c r="B140" s="33" t="s">
        <v>156</v>
      </c>
      <c r="C140" s="56" t="s">
        <v>41</v>
      </c>
      <c r="D140" s="51">
        <f>E140+F140</f>
        <v>9000</v>
      </c>
      <c r="E140" s="57">
        <f>E148+E150+E152+E154</f>
        <v>9000</v>
      </c>
      <c r="F140" s="57"/>
      <c r="ADV140" s="5"/>
      <c r="ADW140" s="5"/>
      <c r="ADX140" s="5"/>
      <c r="ADY140" s="5"/>
      <c r="ADZ140" s="5"/>
      <c r="AEA140" s="5"/>
      <c r="AEB140" s="5"/>
      <c r="AEC140" s="5"/>
      <c r="AED140" s="5"/>
      <c r="AEE140" s="5"/>
      <c r="AEF140" s="5"/>
      <c r="AEG140" s="5"/>
      <c r="AEH140" s="5"/>
      <c r="AEI140" s="5"/>
      <c r="AEJ140" s="5"/>
      <c r="AEK140" s="5"/>
      <c r="AEL140" s="5"/>
      <c r="AEM140" s="5"/>
      <c r="AEN140" s="5"/>
      <c r="AEO140" s="5"/>
      <c r="AEP140" s="5"/>
      <c r="AEQ140" s="5"/>
      <c r="AER140" s="5"/>
      <c r="AES140" s="5"/>
      <c r="AET140" s="5"/>
      <c r="AEU140" s="5"/>
      <c r="AEV140" s="5"/>
      <c r="AEW140" s="5"/>
      <c r="AEX140" s="5"/>
      <c r="AEY140" s="5"/>
      <c r="AEZ140" s="5"/>
      <c r="AFA140" s="5"/>
      <c r="AFB140" s="5"/>
      <c r="AFC140" s="5"/>
      <c r="AFD140" s="5"/>
      <c r="AFE140" s="5"/>
      <c r="AFF140" s="5"/>
      <c r="AFG140" s="5"/>
      <c r="AFH140" s="5"/>
      <c r="AFI140" s="5"/>
      <c r="AFJ140" s="5"/>
      <c r="AFK140" s="5"/>
      <c r="AFL140" s="5"/>
      <c r="AFM140" s="5"/>
      <c r="AFN140" s="5"/>
      <c r="AFO140" s="5"/>
      <c r="AFP140" s="5"/>
      <c r="AFQ140" s="5"/>
      <c r="AFR140" s="5"/>
      <c r="AFS140" s="5"/>
      <c r="AFT140" s="5"/>
      <c r="AFU140" s="5"/>
      <c r="AFV140" s="5"/>
    </row>
    <row r="141" spans="1:854" ht="12.75" customHeight="1">
      <c r="A141" s="22"/>
      <c r="B141" s="33" t="s">
        <v>157</v>
      </c>
      <c r="C141" s="56" t="s">
        <v>18</v>
      </c>
      <c r="D141" s="51">
        <f>E141+F141</f>
        <v>477</v>
      </c>
      <c r="E141" s="57">
        <f>E149+E151+E153+E155</f>
        <v>477</v>
      </c>
      <c r="F141" s="57"/>
    </row>
    <row r="142" spans="1:854">
      <c r="A142" s="58" t="s">
        <v>158</v>
      </c>
      <c r="B142" s="59" t="s">
        <v>159</v>
      </c>
      <c r="C142" s="50" t="s">
        <v>41</v>
      </c>
      <c r="D142" s="51"/>
      <c r="E142" s="52"/>
      <c r="F142" s="57"/>
    </row>
    <row r="143" spans="1:854" ht="12.75" customHeight="1">
      <c r="A143" s="58"/>
      <c r="B143" s="59"/>
      <c r="C143" s="50" t="s">
        <v>18</v>
      </c>
      <c r="D143" s="51"/>
      <c r="E143" s="52"/>
      <c r="F143" s="57"/>
    </row>
    <row r="144" spans="1:854" ht="12.75" customHeight="1">
      <c r="A144" s="58" t="s">
        <v>160</v>
      </c>
      <c r="B144" s="59" t="s">
        <v>161</v>
      </c>
      <c r="C144" s="50" t="s">
        <v>41</v>
      </c>
      <c r="D144" s="51"/>
      <c r="E144" s="52"/>
      <c r="F144" s="57"/>
    </row>
    <row r="145" spans="1:6" ht="12.75" customHeight="1">
      <c r="A145" s="58"/>
      <c r="B145" s="59"/>
      <c r="C145" s="50" t="s">
        <v>18</v>
      </c>
      <c r="D145" s="51"/>
      <c r="E145" s="52"/>
      <c r="F145" s="57"/>
    </row>
    <row r="146" spans="1:6">
      <c r="A146" s="58" t="s">
        <v>162</v>
      </c>
      <c r="B146" s="59" t="s">
        <v>163</v>
      </c>
      <c r="C146" s="50" t="s">
        <v>41</v>
      </c>
      <c r="D146" s="51"/>
      <c r="E146" s="52"/>
      <c r="F146" s="57"/>
    </row>
    <row r="147" spans="1:6">
      <c r="A147" s="58"/>
      <c r="B147" s="59"/>
      <c r="C147" s="50" t="s">
        <v>18</v>
      </c>
      <c r="D147" s="51"/>
      <c r="E147" s="52"/>
      <c r="F147" s="57"/>
    </row>
    <row r="148" spans="1:6">
      <c r="A148" s="58" t="s">
        <v>164</v>
      </c>
      <c r="B148" s="59" t="s">
        <v>165</v>
      </c>
      <c r="C148" s="50" t="s">
        <v>41</v>
      </c>
      <c r="D148" s="51">
        <f>E148+F148</f>
        <v>1800</v>
      </c>
      <c r="E148" s="52">
        <v>1800</v>
      </c>
      <c r="F148" s="57"/>
    </row>
    <row r="149" spans="1:6">
      <c r="A149" s="58"/>
      <c r="B149" s="59"/>
      <c r="C149" s="50" t="s">
        <v>18</v>
      </c>
      <c r="D149" s="51">
        <f t="shared" ref="D149:D155" si="5">E149+F149</f>
        <v>95.4</v>
      </c>
      <c r="E149" s="52">
        <v>95.4</v>
      </c>
      <c r="F149" s="57"/>
    </row>
    <row r="150" spans="1:6">
      <c r="A150" s="58" t="s">
        <v>166</v>
      </c>
      <c r="B150" s="59" t="s">
        <v>167</v>
      </c>
      <c r="C150" s="50" t="s">
        <v>41</v>
      </c>
      <c r="D150" s="51">
        <f t="shared" si="5"/>
        <v>3600</v>
      </c>
      <c r="E150" s="52">
        <v>3600</v>
      </c>
      <c r="F150" s="57"/>
    </row>
    <row r="151" spans="1:6">
      <c r="A151" s="58"/>
      <c r="B151" s="59"/>
      <c r="C151" s="50" t="s">
        <v>18</v>
      </c>
      <c r="D151" s="51">
        <f t="shared" si="5"/>
        <v>190.8</v>
      </c>
      <c r="E151" s="52">
        <v>190.8</v>
      </c>
      <c r="F151" s="57"/>
    </row>
    <row r="152" spans="1:6">
      <c r="A152" s="58" t="s">
        <v>168</v>
      </c>
      <c r="B152" s="59" t="s">
        <v>169</v>
      </c>
      <c r="C152" s="50" t="s">
        <v>41</v>
      </c>
      <c r="D152" s="51">
        <f t="shared" si="5"/>
        <v>1800</v>
      </c>
      <c r="E152" s="52">
        <v>1800</v>
      </c>
      <c r="F152" s="57"/>
    </row>
    <row r="153" spans="1:6">
      <c r="A153" s="58"/>
      <c r="B153" s="59"/>
      <c r="C153" s="50" t="s">
        <v>18</v>
      </c>
      <c r="D153" s="51">
        <f t="shared" si="5"/>
        <v>95.4</v>
      </c>
      <c r="E153" s="52">
        <v>95.4</v>
      </c>
      <c r="F153" s="57"/>
    </row>
    <row r="154" spans="1:6">
      <c r="A154" s="58" t="s">
        <v>170</v>
      </c>
      <c r="B154" s="59" t="s">
        <v>171</v>
      </c>
      <c r="C154" s="50" t="s">
        <v>41</v>
      </c>
      <c r="D154" s="51">
        <f t="shared" si="5"/>
        <v>1800</v>
      </c>
      <c r="E154" s="52">
        <v>1800</v>
      </c>
      <c r="F154" s="57"/>
    </row>
    <row r="155" spans="1:6" ht="15.75" customHeight="1">
      <c r="A155" s="58"/>
      <c r="B155" s="59"/>
      <c r="C155" s="50" t="s">
        <v>18</v>
      </c>
      <c r="D155" s="51">
        <f t="shared" si="5"/>
        <v>95.4</v>
      </c>
      <c r="E155" s="52">
        <v>95.4</v>
      </c>
      <c r="F155" s="57"/>
    </row>
    <row r="156" spans="1:6" ht="15.75" customHeight="1">
      <c r="A156" s="58" t="s">
        <v>172</v>
      </c>
      <c r="B156" s="59" t="s">
        <v>173</v>
      </c>
      <c r="C156" s="50" t="s">
        <v>41</v>
      </c>
      <c r="D156" s="51"/>
      <c r="E156" s="52"/>
      <c r="F156" s="57"/>
    </row>
    <row r="157" spans="1:6" ht="15.75" customHeight="1">
      <c r="A157" s="58"/>
      <c r="B157" s="59"/>
      <c r="C157" s="50" t="s">
        <v>18</v>
      </c>
      <c r="D157" s="51"/>
      <c r="E157" s="52"/>
      <c r="F157" s="57"/>
    </row>
    <row r="158" spans="1:6">
      <c r="A158" s="46"/>
      <c r="B158" s="46"/>
      <c r="C158" s="46"/>
      <c r="D158" s="46"/>
      <c r="E158" s="46"/>
      <c r="F158" s="46"/>
    </row>
    <row r="159" spans="1:6" ht="15">
      <c r="A159" s="46"/>
      <c r="B159" s="2" t="s">
        <v>174</v>
      </c>
      <c r="C159" s="2"/>
      <c r="D159" s="2" t="s">
        <v>175</v>
      </c>
      <c r="E159" s="2"/>
    </row>
    <row r="160" spans="1:6" ht="15">
      <c r="B160" s="2" t="s">
        <v>176</v>
      </c>
      <c r="C160" s="2"/>
      <c r="D160" s="2" t="s">
        <v>177</v>
      </c>
      <c r="E160" s="2"/>
    </row>
    <row r="161" spans="2:6" ht="15">
      <c r="B161" s="2"/>
      <c r="C161" s="2"/>
      <c r="D161" s="2"/>
      <c r="E161" s="2"/>
      <c r="F161" s="2"/>
    </row>
  </sheetData>
  <mergeCells count="122">
    <mergeCell ref="A15:A17"/>
    <mergeCell ref="A18:A19"/>
    <mergeCell ref="B18:B19"/>
    <mergeCell ref="A20:A21"/>
    <mergeCell ref="B20:B21"/>
    <mergeCell ref="A23:A24"/>
    <mergeCell ref="B23:B24"/>
    <mergeCell ref="B9:F9"/>
    <mergeCell ref="B10:F10"/>
    <mergeCell ref="A12:A13"/>
    <mergeCell ref="B12:B13"/>
    <mergeCell ref="C12:C13"/>
    <mergeCell ref="D12:F12"/>
    <mergeCell ref="A31:A32"/>
    <mergeCell ref="B31:B32"/>
    <mergeCell ref="A34:A35"/>
    <mergeCell ref="B34:B35"/>
    <mergeCell ref="A36:A37"/>
    <mergeCell ref="B36:B37"/>
    <mergeCell ref="A25:A26"/>
    <mergeCell ref="B25:B26"/>
    <mergeCell ref="A27:A28"/>
    <mergeCell ref="B27:B28"/>
    <mergeCell ref="A29:A30"/>
    <mergeCell ref="B29:B30"/>
    <mergeCell ref="A45:A46"/>
    <mergeCell ref="B45:B46"/>
    <mergeCell ref="A47:A48"/>
    <mergeCell ref="B47:B48"/>
    <mergeCell ref="A49:A50"/>
    <mergeCell ref="B49:B50"/>
    <mergeCell ref="A38:A40"/>
    <mergeCell ref="B38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4:A75"/>
    <mergeCell ref="B74:B75"/>
    <mergeCell ref="A63:A64"/>
    <mergeCell ref="B63:B64"/>
    <mergeCell ref="A65:A66"/>
    <mergeCell ref="B65:B66"/>
    <mergeCell ref="A67:A68"/>
    <mergeCell ref="B67:B68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102:F102"/>
    <mergeCell ref="A103:A104"/>
    <mergeCell ref="B103:B104"/>
    <mergeCell ref="A105:A106"/>
    <mergeCell ref="B105:B106"/>
    <mergeCell ref="A107:A108"/>
    <mergeCell ref="B107:B108"/>
    <mergeCell ref="A89:A90"/>
    <mergeCell ref="B89:B90"/>
    <mergeCell ref="A91:A92"/>
    <mergeCell ref="B91:B92"/>
    <mergeCell ref="A93:A94"/>
    <mergeCell ref="B93:B94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36:A137"/>
    <mergeCell ref="B136:B137"/>
    <mergeCell ref="A142:A143"/>
    <mergeCell ref="B142:B143"/>
    <mergeCell ref="A144:A145"/>
    <mergeCell ref="B144:B145"/>
    <mergeCell ref="A130:A131"/>
    <mergeCell ref="B130:B131"/>
    <mergeCell ref="A132:A133"/>
    <mergeCell ref="B132:B133"/>
    <mergeCell ref="A134:A135"/>
    <mergeCell ref="B134:B135"/>
    <mergeCell ref="A152:A153"/>
    <mergeCell ref="B152:B153"/>
    <mergeCell ref="A154:A155"/>
    <mergeCell ref="B154:B155"/>
    <mergeCell ref="A156:A157"/>
    <mergeCell ref="B156:B157"/>
    <mergeCell ref="A146:A147"/>
    <mergeCell ref="B146:B147"/>
    <mergeCell ref="A148:A149"/>
    <mergeCell ref="B148:B149"/>
    <mergeCell ref="A150:A151"/>
    <mergeCell ref="B150:B151"/>
  </mergeCells>
  <pageMargins left="0.11811023622047245" right="0" top="0.59055118110236227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2017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RePack by SPecialiST</cp:lastModifiedBy>
  <dcterms:created xsi:type="dcterms:W3CDTF">2017-05-17T08:56:44Z</dcterms:created>
  <dcterms:modified xsi:type="dcterms:W3CDTF">2017-05-17T08:35:48Z</dcterms:modified>
</cp:coreProperties>
</file>