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345" windowWidth="18795" windowHeight="11505"/>
  </bookViews>
  <sheets>
    <sheet name="план 2017  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D155" i="1"/>
  <c r="D154"/>
  <c r="D153"/>
  <c r="D152"/>
  <c r="D151"/>
  <c r="D150"/>
  <c r="D149"/>
  <c r="D148"/>
  <c r="E141"/>
  <c r="D141" s="1"/>
  <c r="E140"/>
  <c r="D140"/>
  <c r="D128"/>
  <c r="D125"/>
  <c r="D121"/>
  <c r="F98"/>
  <c r="F99" s="1"/>
  <c r="D97"/>
  <c r="D96"/>
  <c r="F95"/>
  <c r="D95" s="1"/>
  <c r="D94"/>
  <c r="D93"/>
  <c r="D92"/>
  <c r="D91"/>
  <c r="D90"/>
  <c r="D89"/>
  <c r="D88"/>
  <c r="D87"/>
  <c r="D86"/>
  <c r="D85"/>
  <c r="D84"/>
  <c r="D83"/>
  <c r="E82"/>
  <c r="D82" s="1"/>
  <c r="D81"/>
  <c r="D80"/>
  <c r="D79"/>
  <c r="D78"/>
  <c r="E77"/>
  <c r="D77" s="1"/>
  <c r="E76"/>
  <c r="D76" s="1"/>
  <c r="E75"/>
  <c r="D75" s="1"/>
  <c r="E74"/>
  <c r="D74" s="1"/>
  <c r="E73"/>
  <c r="D72"/>
  <c r="D71"/>
  <c r="F58"/>
  <c r="E58"/>
  <c r="D58"/>
  <c r="F57"/>
  <c r="E57"/>
  <c r="D57" s="1"/>
  <c r="F56"/>
  <c r="D56" s="1"/>
  <c r="F55"/>
  <c r="D55" s="1"/>
  <c r="E54"/>
  <c r="D54" s="1"/>
  <c r="E53"/>
  <c r="D53" s="1"/>
  <c r="D52"/>
  <c r="D51"/>
  <c r="F50"/>
  <c r="D50" s="1"/>
  <c r="F49"/>
  <c r="D49" s="1"/>
  <c r="D48"/>
  <c r="D47"/>
  <c r="F46"/>
  <c r="E46"/>
  <c r="D46"/>
  <c r="F45"/>
  <c r="E45"/>
  <c r="D45" s="1"/>
  <c r="F44"/>
  <c r="E44"/>
  <c r="D44"/>
  <c r="F43"/>
  <c r="E43"/>
  <c r="D43" s="1"/>
  <c r="D42"/>
  <c r="D41"/>
  <c r="F40"/>
  <c r="E40"/>
  <c r="D40"/>
  <c r="F39"/>
  <c r="E39"/>
  <c r="D39" s="1"/>
  <c r="F38"/>
  <c r="E38"/>
  <c r="D38"/>
  <c r="F37"/>
  <c r="E37"/>
  <c r="D37" s="1"/>
  <c r="F36"/>
  <c r="E36"/>
  <c r="D36"/>
  <c r="F35"/>
  <c r="D35"/>
  <c r="F34"/>
  <c r="D34"/>
  <c r="E33"/>
  <c r="D33"/>
  <c r="E32"/>
  <c r="D32"/>
  <c r="E31"/>
  <c r="D31"/>
  <c r="E30"/>
  <c r="D30"/>
  <c r="E29"/>
  <c r="D29"/>
  <c r="E28"/>
  <c r="D28"/>
  <c r="E27"/>
  <c r="D27"/>
  <c r="E26"/>
  <c r="D26"/>
  <c r="E25"/>
  <c r="D25"/>
  <c r="E24"/>
  <c r="D24"/>
  <c r="D23"/>
  <c r="E22"/>
  <c r="D22" s="1"/>
  <c r="E21"/>
  <c r="D21" s="1"/>
  <c r="E20"/>
  <c r="D20" s="1"/>
  <c r="E19"/>
  <c r="D19" s="1"/>
  <c r="E18"/>
  <c r="D18" s="1"/>
  <c r="E17"/>
  <c r="D17" s="1"/>
  <c r="D14" s="1"/>
  <c r="E16"/>
  <c r="D16" s="1"/>
  <c r="E15"/>
  <c r="D15" s="1"/>
  <c r="F14"/>
  <c r="E14" l="1"/>
  <c r="E99" s="1"/>
  <c r="D73"/>
  <c r="D98"/>
  <c r="D99" s="1"/>
</calcChain>
</file>

<file path=xl/sharedStrings.xml><?xml version="1.0" encoding="utf-8"?>
<sst xmlns="http://schemas.openxmlformats.org/spreadsheetml/2006/main" count="315" uniqueCount="179">
  <si>
    <t>"Утверждаю"</t>
  </si>
  <si>
    <t>"Согласовано"</t>
  </si>
  <si>
    <t xml:space="preserve">Генеральный директор </t>
  </si>
  <si>
    <t>Заместитель главы Администрации</t>
  </si>
  <si>
    <t>ООО "ЖКС №1 ВО района"</t>
  </si>
  <si>
    <t>Василеостровского района</t>
  </si>
  <si>
    <t>_____________Ю.П. Матвеев</t>
  </si>
  <si>
    <t>______________  А.Ю.Маслов</t>
  </si>
  <si>
    <t>м.п.</t>
  </si>
  <si>
    <t>по ООО "ЖКС №1 Василеостровского района" на 2017 год</t>
  </si>
  <si>
    <t>Наименование работ</t>
  </si>
  <si>
    <t>ед.изм.</t>
  </si>
  <si>
    <t>Текущий ремонт, за счет средств населения, работы выполняемые управляющей организацией</t>
  </si>
  <si>
    <t xml:space="preserve">Всего </t>
  </si>
  <si>
    <t>хоз.сп.</t>
  </si>
  <si>
    <t>подр.сп</t>
  </si>
  <si>
    <t>I.</t>
  </si>
  <si>
    <t>ОБЩЕСТРОИТЕЛЬНЫЕ РАБОТЫ</t>
  </si>
  <si>
    <t>т.руб.</t>
  </si>
  <si>
    <r>
      <t xml:space="preserve">Ремонт кровли </t>
    </r>
    <r>
      <rPr>
        <b/>
        <sz val="8"/>
        <rFont val="Times New Roman"/>
        <family val="1"/>
        <charset val="204"/>
      </rPr>
      <t>(А.П.)</t>
    </r>
  </si>
  <si>
    <t>к-во домов</t>
  </si>
  <si>
    <t>т.кв.м</t>
  </si>
  <si>
    <t>в том числе,</t>
  </si>
  <si>
    <t>1.1</t>
  </si>
  <si>
    <t>жесткой</t>
  </si>
  <si>
    <t>1.2</t>
  </si>
  <si>
    <t>мягкой</t>
  </si>
  <si>
    <t>1.3</t>
  </si>
  <si>
    <t>Усиление элементов деревянной стропильной системы</t>
  </si>
  <si>
    <t>2.</t>
  </si>
  <si>
    <t>Нормализация ТВР чердачных помещений, (А.П.)  всего, в  том числе:</t>
  </si>
  <si>
    <t>2.1.</t>
  </si>
  <si>
    <t>Утепление (засыпка) чердачного перекрытия</t>
  </si>
  <si>
    <t>куб.м</t>
  </si>
  <si>
    <t>2.2.</t>
  </si>
  <si>
    <t>Дополнительная теплоизоляция верхней разводки системы отопления (по всей разводке)</t>
  </si>
  <si>
    <t>п.м</t>
  </si>
  <si>
    <t>2.3.</t>
  </si>
  <si>
    <t>Покрытие фасонных частей верхней разводки теплоизоляционной краской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</si>
  <si>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</si>
  <si>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</si>
  <si>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</si>
  <si>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</si>
  <si>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</si>
  <si>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>3</t>
  </si>
  <si>
    <t>Герметизация стыков стеновых панелей (А.П.)</t>
  </si>
  <si>
    <t>т.п.м</t>
  </si>
  <si>
    <t>4</t>
  </si>
  <si>
    <t>Ремонт и окраска фасадов (А.П.)</t>
  </si>
  <si>
    <t>5</t>
  </si>
  <si>
    <t>Косметический ремонт лестничных клеток (А.П.)</t>
  </si>
  <si>
    <t>л/кл</t>
  </si>
  <si>
    <t>6</t>
  </si>
  <si>
    <t>Восстановление отделки стен, потолков технических помещений</t>
  </si>
  <si>
    <t>7</t>
  </si>
  <si>
    <t>Замена, восстановление отдельных учасктов полов, ступеней МОП и технических помещений</t>
  </si>
  <si>
    <t>8</t>
  </si>
  <si>
    <t xml:space="preserve">Замена водосточных труб </t>
  </si>
  <si>
    <t>9</t>
  </si>
  <si>
    <t>Замена водосточных труб на антивандальные</t>
  </si>
  <si>
    <t>10</t>
  </si>
  <si>
    <t xml:space="preserve">Ремонт отмостки </t>
  </si>
  <si>
    <t>11</t>
  </si>
  <si>
    <t xml:space="preserve">Замена и восстановление дверных заплонений  </t>
  </si>
  <si>
    <t>12</t>
  </si>
  <si>
    <t>Установка металлических дверей, решеток</t>
  </si>
  <si>
    <t>13</t>
  </si>
  <si>
    <t>Замена и восстановление оконных заполнений</t>
  </si>
  <si>
    <t>14</t>
  </si>
  <si>
    <t>Ремонт балконов, козырьков в подъезды, подвалы, над балконами верхних этажей</t>
  </si>
  <si>
    <t>15</t>
  </si>
  <si>
    <t>Ремонт мусоропроводов (шиберов, стволов, клапанов), всего</t>
  </si>
  <si>
    <t>16</t>
  </si>
  <si>
    <t>Ремонт печей</t>
  </si>
  <si>
    <t>17</t>
  </si>
  <si>
    <t>Устранение местных деформаций, усиление, восстановление поврежденных участков фундаментов</t>
  </si>
  <si>
    <t>тыс.кв.м</t>
  </si>
  <si>
    <t>18</t>
  </si>
  <si>
    <t>Ремонт приямков, входов в подвалы</t>
  </si>
  <si>
    <t>19</t>
  </si>
  <si>
    <t>Ремонт и замена дефлекторов, оголовков труб</t>
  </si>
  <si>
    <t>20</t>
  </si>
  <si>
    <t>Замена и восстановление работоспособности внутридомовой системы вентиляции</t>
  </si>
  <si>
    <t>тыс.п.м</t>
  </si>
  <si>
    <t>21</t>
  </si>
  <si>
    <t>Ремонт и восстановление разрушенных участков тротуаров, проездов, дорожек</t>
  </si>
  <si>
    <t>II.</t>
  </si>
  <si>
    <t>САНИТАРНО-ТЕХНИЧЕСКИЕ РАБОТЫ</t>
  </si>
  <si>
    <t>22</t>
  </si>
  <si>
    <t>Ремонт трубопроводов, всего, в том числе:</t>
  </si>
  <si>
    <t>22.1</t>
  </si>
  <si>
    <t>ГВС</t>
  </si>
  <si>
    <t>т.п.м.</t>
  </si>
  <si>
    <t>22.2</t>
  </si>
  <si>
    <t>ХВС</t>
  </si>
  <si>
    <t>22.3</t>
  </si>
  <si>
    <t>теплоснабжения</t>
  </si>
  <si>
    <t>22.4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</si>
  <si>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</si>
  <si>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</si>
  <si>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</si>
  <si>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</si>
  <si>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систем Ц/О, ГВС, ХВС </t>
  </si>
  <si>
    <t>III.</t>
  </si>
  <si>
    <t>ЭЛЕКТРОМОНТАЖНЫЕ РАБОТЫ</t>
  </si>
  <si>
    <t>Замена и ремонт электропроводки проводки</t>
  </si>
  <si>
    <t>Замена и ремонт аппаратов защиты, замена установочной арматуры</t>
  </si>
  <si>
    <t>27</t>
  </si>
  <si>
    <t>Ремонт ГРЩ ВУ, ВРУ, ЭЩ и т.д.</t>
  </si>
  <si>
    <t>IV.</t>
  </si>
  <si>
    <t>РАБОТЫ ВЫПОЛНЯЕМЫЕ СПЕЦИАЛИЗИРОВАННЫМИ ОРГАНИЗАЦИЯМИ</t>
  </si>
  <si>
    <t>28</t>
  </si>
  <si>
    <r>
      <t>Антисептирование</t>
    </r>
    <r>
      <rPr>
        <sz val="8"/>
        <rFont val="Times New Roman"/>
        <family val="1"/>
        <charset val="204"/>
      </rPr>
      <t xml:space="preserve"> деревянной стропильной системы</t>
    </r>
  </si>
  <si>
    <t>29</t>
  </si>
  <si>
    <r>
      <t>Антиперирование</t>
    </r>
    <r>
      <rPr>
        <sz val="8"/>
        <rFont val="Times New Roman"/>
        <family val="1"/>
        <charset val="204"/>
      </rPr>
      <t xml:space="preserve"> деревянной стропильной системы</t>
    </r>
  </si>
  <si>
    <t>30</t>
  </si>
  <si>
    <t>Аварийно-восстановительные работы (не менее 10%)</t>
  </si>
  <si>
    <t>ИТОГО ПО ТЕКУЩЕМУ РЕМОНТУ:</t>
  </si>
  <si>
    <t>ДРУГИЕ РАБОТЫ ПО СОДЕРЖАНИЮ ЖИЛИЩНОГО ФОНДА</t>
  </si>
  <si>
    <t>1</t>
  </si>
  <si>
    <t>Замена почтовых ящиков</t>
  </si>
  <si>
    <t>2</t>
  </si>
  <si>
    <t>Установка урн</t>
  </si>
  <si>
    <t>Установка скамеек</t>
  </si>
  <si>
    <t>Озеленение и газоны</t>
  </si>
  <si>
    <t xml:space="preserve">Снос деревьев </t>
  </si>
  <si>
    <t>Ремонт и замена вторичных сетей</t>
  </si>
  <si>
    <t>т.руб</t>
  </si>
  <si>
    <t>Осушение подвалов</t>
  </si>
  <si>
    <t>ед.</t>
  </si>
  <si>
    <t>Замена номерных знаков</t>
  </si>
  <si>
    <t>Организация мест консъержей</t>
  </si>
  <si>
    <t>мест</t>
  </si>
  <si>
    <t>Комплексное техническое обслуживание и ремонт систем АППЗ,</t>
  </si>
  <si>
    <t>10.1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</si>
  <si>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</si>
  <si>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</si>
  <si>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</si>
  <si>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Замер сопротивления изоляции электропроводов</t>
  </si>
  <si>
    <t>Техническое обслуживание внутридомового газового оборудования</t>
  </si>
  <si>
    <t>Комплексное техническое обслуживание ОДС</t>
  </si>
  <si>
    <t>Комплексное техническое обслуживание и ремонт лифтов, всего</t>
  </si>
  <si>
    <t>16.1</t>
  </si>
  <si>
    <t xml:space="preserve">в том числе аварийно-восстановительные работы, в т.ч: </t>
  </si>
  <si>
    <t>16.1.1</t>
  </si>
  <si>
    <t>после хищений</t>
  </si>
  <si>
    <t>16.1.2</t>
  </si>
  <si>
    <t>после пожаров и взрывов</t>
  </si>
  <si>
    <t>тыс.руб.</t>
  </si>
  <si>
    <t>16.1.3</t>
  </si>
  <si>
    <t>Замена узлов оборудования</t>
  </si>
  <si>
    <t>16.2</t>
  </si>
  <si>
    <t xml:space="preserve">Установка УБ </t>
  </si>
  <si>
    <t>Платные услуги, всего в том числе</t>
  </si>
  <si>
    <t>17.1</t>
  </si>
  <si>
    <t>предоставляемые населению</t>
  </si>
  <si>
    <t xml:space="preserve">Восстановление освещения,       всего, </t>
  </si>
  <si>
    <t>в том числе:</t>
  </si>
  <si>
    <t>18.1</t>
  </si>
  <si>
    <t>фасадов</t>
  </si>
  <si>
    <t>18.2</t>
  </si>
  <si>
    <t>дворов</t>
  </si>
  <si>
    <t>18.3</t>
  </si>
  <si>
    <t>арок</t>
  </si>
  <si>
    <t>18.4</t>
  </si>
  <si>
    <t>подъездов</t>
  </si>
  <si>
    <t>18.5</t>
  </si>
  <si>
    <t>лестничных клеток</t>
  </si>
  <si>
    <t>18.6</t>
  </si>
  <si>
    <t>чердаков</t>
  </si>
  <si>
    <t>18.7</t>
  </si>
  <si>
    <t>подвалов</t>
  </si>
  <si>
    <t>18.8</t>
  </si>
  <si>
    <t>номерных знаков</t>
  </si>
  <si>
    <t>Главный  инженер</t>
  </si>
  <si>
    <t>Ю.В.Сыч</t>
  </si>
  <si>
    <t>Начальник ПТО</t>
  </si>
  <si>
    <t>А.В.Тихонова</t>
  </si>
  <si>
    <t xml:space="preserve">Плана текущего ремонта  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</si>
</sst>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#,##0.00;[Red]#,##0.00"/>
    <numFmt numFmtId="165" formatCode="#,##0;[Red]#,##0"/>
    <numFmt numFmtId="166" formatCode="#,##0.0000;[Red]#,##0.0000"/>
    <numFmt numFmtId="167" formatCode="_-* #,##0.000_р_._-;\-* #,##0.000_р_._-;_-* &quot;-&quot;???_р_._-;_-@_-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 Cyr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0" fontId="3" fillId="0" borderId="0"/>
    <xf numFmtId="0" fontId="15" fillId="0" borderId="0"/>
  </cellStyleXfs>
  <cellXfs count="72">
    <xf numFmtId="0" fontId="0" fillId="0" borderId="0" xfId="0"/>
    <xf numFmtId="0" fontId="2" fillId="0" borderId="0" xfId="0" applyFont="1" applyFill="1"/>
    <xf numFmtId="0" fontId="4" fillId="0" borderId="0" xfId="2" applyFont="1" applyFill="1"/>
    <xf numFmtId="0" fontId="4" fillId="0" borderId="0" xfId="0" applyFont="1" applyFill="1"/>
    <xf numFmtId="0" fontId="5" fillId="0" borderId="0" xfId="2" applyFont="1" applyFill="1"/>
    <xf numFmtId="0" fontId="5" fillId="0" borderId="0" xfId="2" applyFont="1" applyFill="1" applyBorder="1"/>
    <xf numFmtId="0" fontId="6" fillId="0" borderId="0" xfId="0" applyFont="1" applyFill="1"/>
    <xf numFmtId="0" fontId="5" fillId="0" borderId="0" xfId="0" applyFont="1" applyFill="1"/>
    <xf numFmtId="0" fontId="7" fillId="0" borderId="0" xfId="2" applyFont="1" applyFill="1" applyAlignment="1"/>
    <xf numFmtId="0" fontId="9" fillId="0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left" vertical="center"/>
    </xf>
    <xf numFmtId="0" fontId="9" fillId="0" borderId="1" xfId="2" applyFont="1" applyFill="1" applyBorder="1" applyAlignment="1">
      <alignment horizontal="center" vertical="center"/>
    </xf>
    <xf numFmtId="164" fontId="7" fillId="0" borderId="1" xfId="2" applyNumberFormat="1" applyFont="1" applyFill="1" applyBorder="1" applyAlignment="1">
      <alignment horizontal="center" vertical="center" wrapText="1"/>
    </xf>
    <xf numFmtId="43" fontId="9" fillId="0" borderId="0" xfId="1" applyFont="1" applyFill="1"/>
    <xf numFmtId="0" fontId="9" fillId="0" borderId="0" xfId="2" applyFont="1" applyFill="1"/>
    <xf numFmtId="0" fontId="9" fillId="0" borderId="0" xfId="2" applyFont="1" applyFill="1" applyBorder="1"/>
    <xf numFmtId="0" fontId="8" fillId="0" borderId="1" xfId="2" applyFont="1" applyFill="1" applyBorder="1" applyAlignment="1">
      <alignment horizontal="left" vertical="center"/>
    </xf>
    <xf numFmtId="0" fontId="5" fillId="0" borderId="1" xfId="2" applyFont="1" applyFill="1" applyBorder="1" applyAlignment="1">
      <alignment horizontal="center" vertical="center"/>
    </xf>
    <xf numFmtId="165" fontId="7" fillId="0" borderId="1" xfId="2" applyNumberFormat="1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/>
    </xf>
    <xf numFmtId="49" fontId="8" fillId="0" borderId="1" xfId="2" applyNumberFormat="1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left" vertical="center" wrapText="1"/>
    </xf>
    <xf numFmtId="165" fontId="4" fillId="0" borderId="1" xfId="2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49" fontId="11" fillId="0" borderId="1" xfId="2" applyNumberFormat="1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left" vertical="center"/>
    </xf>
    <xf numFmtId="164" fontId="7" fillId="0" borderId="1" xfId="2" applyNumberFormat="1" applyFont="1" applyFill="1" applyBorder="1" applyAlignment="1">
      <alignment horizontal="center" vertical="center"/>
    </xf>
    <xf numFmtId="2" fontId="8" fillId="0" borderId="0" xfId="2" applyNumberFormat="1" applyFont="1" applyFill="1" applyBorder="1"/>
    <xf numFmtId="164" fontId="4" fillId="0" borderId="1" xfId="2" applyNumberFormat="1" applyFont="1" applyFill="1" applyBorder="1" applyAlignment="1">
      <alignment vertical="center"/>
    </xf>
    <xf numFmtId="2" fontId="5" fillId="0" borderId="1" xfId="2" applyNumberFormat="1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left" vertical="center"/>
    </xf>
    <xf numFmtId="2" fontId="5" fillId="0" borderId="0" xfId="2" applyNumberFormat="1" applyFont="1" applyFill="1"/>
    <xf numFmtId="0" fontId="8" fillId="0" borderId="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right" vertical="center"/>
    </xf>
    <xf numFmtId="166" fontId="7" fillId="0" borderId="1" xfId="2" applyNumberFormat="1" applyFont="1" applyFill="1" applyBorder="1" applyAlignment="1">
      <alignment horizontal="center" vertical="center" wrapText="1"/>
    </xf>
    <xf numFmtId="43" fontId="5" fillId="0" borderId="0" xfId="1" applyFont="1" applyFill="1"/>
    <xf numFmtId="167" fontId="5" fillId="0" borderId="0" xfId="1" applyNumberFormat="1" applyFont="1" applyFill="1"/>
    <xf numFmtId="164" fontId="5" fillId="0" borderId="0" xfId="2" applyNumberFormat="1" applyFont="1" applyFill="1"/>
    <xf numFmtId="0" fontId="8" fillId="0" borderId="0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right" vertical="center"/>
    </xf>
    <xf numFmtId="0" fontId="11" fillId="0" borderId="0" xfId="2" applyFont="1" applyFill="1" applyBorder="1" applyAlignment="1">
      <alignment horizontal="center" vertical="center"/>
    </xf>
    <xf numFmtId="164" fontId="12" fillId="0" borderId="0" xfId="2" applyNumberFormat="1" applyFont="1" applyFill="1" applyBorder="1" applyAlignment="1">
      <alignment horizontal="center" vertical="center" wrapText="1"/>
    </xf>
    <xf numFmtId="164" fontId="12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/>
    <xf numFmtId="167" fontId="5" fillId="0" borderId="0" xfId="2" applyNumberFormat="1" applyFont="1" applyFill="1"/>
    <xf numFmtId="43" fontId="5" fillId="0" borderId="0" xfId="2" applyNumberFormat="1" applyFont="1" applyFill="1"/>
    <xf numFmtId="2" fontId="5" fillId="0" borderId="0" xfId="2" applyNumberFormat="1" applyFont="1" applyFill="1" applyBorder="1"/>
    <xf numFmtId="0" fontId="8" fillId="0" borderId="1" xfId="2" applyFont="1" applyFill="1" applyBorder="1" applyAlignment="1">
      <alignment horizontal="center"/>
    </xf>
    <xf numFmtId="164" fontId="9" fillId="0" borderId="1" xfId="2" applyNumberFormat="1" applyFont="1" applyFill="1" applyBorder="1" applyAlignment="1">
      <alignment horizontal="center" vertical="center"/>
    </xf>
    <xf numFmtId="164" fontId="10" fillId="0" borderId="1" xfId="2" applyNumberFormat="1" applyFont="1" applyFill="1" applyBorder="1" applyAlignment="1">
      <alignment horizontal="center" vertical="center"/>
    </xf>
    <xf numFmtId="1" fontId="8" fillId="0" borderId="1" xfId="2" applyNumberFormat="1" applyFont="1" applyFill="1" applyBorder="1" applyAlignment="1">
      <alignment horizontal="center" vertical="center"/>
    </xf>
    <xf numFmtId="164" fontId="10" fillId="0" borderId="1" xfId="2" applyNumberFormat="1" applyFont="1" applyFill="1" applyBorder="1" applyAlignment="1">
      <alignment vertical="center"/>
    </xf>
    <xf numFmtId="0" fontId="5" fillId="0" borderId="7" xfId="2" applyFont="1" applyFill="1" applyBorder="1"/>
    <xf numFmtId="0" fontId="11" fillId="0" borderId="1" xfId="2" applyFont="1" applyFill="1" applyBorder="1" applyAlignment="1">
      <alignment horizontal="center"/>
    </xf>
    <xf numFmtId="164" fontId="13" fillId="0" borderId="1" xfId="2" applyNumberFormat="1" applyFont="1" applyFill="1" applyBorder="1" applyAlignment="1">
      <alignment horizontal="center" vertical="center"/>
    </xf>
    <xf numFmtId="49" fontId="8" fillId="0" borderId="1" xfId="2" applyNumberFormat="1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left" vertical="center"/>
    </xf>
    <xf numFmtId="0" fontId="8" fillId="0" borderId="1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/>
    </xf>
    <xf numFmtId="2" fontId="8" fillId="0" borderId="1" xfId="2" applyNumberFormat="1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left" vertical="center"/>
    </xf>
    <xf numFmtId="0" fontId="7" fillId="0" borderId="0" xfId="2" applyFont="1" applyFill="1" applyAlignment="1">
      <alignment horizontal="center"/>
    </xf>
    <xf numFmtId="0" fontId="8" fillId="0" borderId="2" xfId="2" applyFont="1" applyFill="1" applyBorder="1" applyAlignment="1">
      <alignment horizontal="center" vertical="center"/>
    </xf>
    <xf numFmtId="0" fontId="8" fillId="0" borderId="6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2"/>
    <cellStyle name="Обычный 2 2" xfId="5"/>
    <cellStyle name="Обычный 2 3" xfId="6"/>
    <cellStyle name="Обычный 3" xfId="3"/>
    <cellStyle name="Финансовый" xfId="1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to/04.&#1042;&#1086;&#1088;&#1086;&#1073;&#1100;&#1077;&#1074;&#1072;/&#1044;&#1086;&#1082;&#1091;&#1084;&#1077;&#1085;&#1090;&#1099;%20&#1053;&#1072;&#1090;&#1091;&#1089;&#1080;/&#1058;&#1077;&#1082;&#1091;&#1097;&#1080;&#1081;%20&#1088;&#1077;&#1084;&#1086;&#1085;&#1090;%202017/&#1055;&#1083;&#1072;&#1085;%202017/&#1054;&#1090;&#1082;&#1086;&#1088;&#1088;&#1077;&#1082;&#1090;.&#1087;&#1088;&#1086;&#1077;&#1082;&#1090;%20&#1087;&#1083;&#1072;&#1085;&#1072;%20&#1058;&#1056;%20&#1085;&#1072;%202017%20&#1087;&#1086;%20&#1046;&#1050;&#1057;%20&#8470;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to/04.&#1042;&#1086;&#1088;&#1086;&#1073;&#1100;&#1077;&#1074;&#1072;/&#1044;&#1086;&#1082;&#1091;&#1084;&#1077;&#1085;&#1090;&#1099;%20&#1053;&#1072;&#1090;&#1091;&#1089;&#1080;/&#1058;&#1077;&#1082;&#1091;&#1097;&#1080;&#1081;%20&#1088;&#1077;&#1084;&#1086;&#1085;&#1090;%202017/&#1055;&#1083;&#1072;&#1085;%202017/&#1055;&#1083;&#1072;&#1085;%20&#1089;%20&#1040;&#1055;%20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2017 испр.площ.31.03.17 "/>
      <sheetName val="кровля"/>
      <sheetName val="косм.рем.л.кл. "/>
      <sheetName val="ТВР"/>
      <sheetName val="фасад "/>
      <sheetName val="балконы"/>
    </sheetNames>
    <sheetDataSet>
      <sheetData sheetId="0"/>
      <sheetData sheetId="1">
        <row r="16">
          <cell r="E16">
            <v>6</v>
          </cell>
        </row>
        <row r="17">
          <cell r="E17">
            <v>1.8000000000000003</v>
          </cell>
        </row>
        <row r="18">
          <cell r="E18">
            <v>1405.7469999999998</v>
          </cell>
        </row>
        <row r="21">
          <cell r="E21">
            <v>1.8000000000000003</v>
          </cell>
        </row>
        <row r="22">
          <cell r="E22">
            <v>1405.7469999999998</v>
          </cell>
        </row>
      </sheetData>
      <sheetData sheetId="2">
        <row r="14">
          <cell r="E14">
            <v>11.135100000000001</v>
          </cell>
          <cell r="F14">
            <v>111.86800000000005</v>
          </cell>
        </row>
        <row r="15">
          <cell r="E15">
            <v>38</v>
          </cell>
          <cell r="F15">
            <v>129</v>
          </cell>
        </row>
        <row r="16">
          <cell r="E16">
            <v>3840.6999999999994</v>
          </cell>
          <cell r="F16">
            <v>29903.726999999981</v>
          </cell>
        </row>
      </sheetData>
      <sheetData sheetId="3">
        <row r="17">
          <cell r="E17">
            <v>696.32399999999996</v>
          </cell>
        </row>
        <row r="18">
          <cell r="E18">
            <v>141</v>
          </cell>
        </row>
        <row r="19">
          <cell r="E19">
            <v>626.10199999999998</v>
          </cell>
        </row>
        <row r="20">
          <cell r="E20">
            <v>52</v>
          </cell>
        </row>
        <row r="21">
          <cell r="E21">
            <v>32.299999999999997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6</v>
          </cell>
        </row>
        <row r="25">
          <cell r="E25">
            <v>37.921999999999997</v>
          </cell>
        </row>
        <row r="26">
          <cell r="E26">
            <v>0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2017"/>
      <sheetName val="кровля"/>
      <sheetName val="ТВР"/>
      <sheetName val="косм.рем.л.кл. (3)"/>
      <sheetName val="гермет.стыков"/>
      <sheetName val="фасад "/>
      <sheetName val="балконов"/>
      <sheetName val="отмостка"/>
      <sheetName val="отмостка (2)"/>
      <sheetName val="асфальт"/>
      <sheetName val="мет.дв. реш."/>
      <sheetName val="МОП"/>
      <sheetName val="ПВХ"/>
      <sheetName val="балконов, козырьков вместе"/>
      <sheetName val="козырьков"/>
      <sheetName val="вод.трубы"/>
      <sheetName val="сантехника"/>
      <sheetName val="АВР"/>
      <sheetName val=" план кровля"/>
      <sheetName val="косм.рем.л.кл."/>
    </sheetNames>
    <sheetDataSet>
      <sheetData sheetId="0"/>
      <sheetData sheetId="1"/>
      <sheetData sheetId="2"/>
      <sheetData sheetId="3"/>
      <sheetData sheetId="4">
        <row r="15">
          <cell r="F15">
            <v>5.22</v>
          </cell>
        </row>
        <row r="16">
          <cell r="F16">
            <v>1325.1409999999998</v>
          </cell>
        </row>
      </sheetData>
      <sheetData sheetId="5">
        <row r="15">
          <cell r="E15">
            <v>0.58100000000000018</v>
          </cell>
          <cell r="F15">
            <v>1.0670000000000004</v>
          </cell>
        </row>
        <row r="16">
          <cell r="E16">
            <v>675.00700000000006</v>
          </cell>
          <cell r="F16">
            <v>1504.7199999999996</v>
          </cell>
        </row>
      </sheetData>
      <sheetData sheetId="6">
        <row r="13">
          <cell r="E13">
            <v>7.8E-2</v>
          </cell>
          <cell r="F13">
            <v>0.185</v>
          </cell>
        </row>
        <row r="15">
          <cell r="E15">
            <v>96.24499999999999</v>
          </cell>
          <cell r="F15">
            <v>1226.04</v>
          </cell>
        </row>
      </sheetData>
      <sheetData sheetId="7">
        <row r="10">
          <cell r="D10">
            <v>0.52900000000000003</v>
          </cell>
        </row>
        <row r="11">
          <cell r="F11">
            <v>582.26200000000017</v>
          </cell>
        </row>
      </sheetData>
      <sheetData sheetId="8"/>
      <sheetData sheetId="9"/>
      <sheetData sheetId="10">
        <row r="13">
          <cell r="E13">
            <v>0</v>
          </cell>
        </row>
      </sheetData>
      <sheetData sheetId="11">
        <row r="15">
          <cell r="E15">
            <v>0.7380000000000001</v>
          </cell>
          <cell r="F15">
            <v>0</v>
          </cell>
        </row>
        <row r="16">
          <cell r="E16">
            <v>357.34999999999991</v>
          </cell>
          <cell r="F16">
            <v>0</v>
          </cell>
        </row>
      </sheetData>
      <sheetData sheetId="12">
        <row r="13">
          <cell r="F13">
            <v>81</v>
          </cell>
        </row>
        <row r="14">
          <cell r="F14">
            <v>1774.2930000000003</v>
          </cell>
        </row>
      </sheetData>
      <sheetData sheetId="13"/>
      <sheetData sheetId="14">
        <row r="15">
          <cell r="E15">
            <v>0.67120000000000013</v>
          </cell>
          <cell r="F15">
            <v>3.9E-2</v>
          </cell>
        </row>
        <row r="16">
          <cell r="E16">
            <v>702.20699999999954</v>
          </cell>
          <cell r="F16">
            <v>114.101</v>
          </cell>
        </row>
      </sheetData>
      <sheetData sheetId="15">
        <row r="15">
          <cell r="E15">
            <v>247</v>
          </cell>
          <cell r="F15">
            <v>83</v>
          </cell>
        </row>
        <row r="16">
          <cell r="E16">
            <v>132.35199999999995</v>
          </cell>
          <cell r="F16">
            <v>87.094999999999999</v>
          </cell>
        </row>
      </sheetData>
      <sheetData sheetId="16">
        <row r="8">
          <cell r="E8">
            <v>4.8559999999999901</v>
          </cell>
        </row>
        <row r="10">
          <cell r="E10">
            <v>0.38800000000000023</v>
          </cell>
        </row>
        <row r="11">
          <cell r="E11">
            <v>418.57200000000006</v>
          </cell>
        </row>
        <row r="16">
          <cell r="E16">
            <v>0.93200000000000072</v>
          </cell>
        </row>
      </sheetData>
      <sheetData sheetId="17">
        <row r="7">
          <cell r="F7">
            <v>61.204000000000008</v>
          </cell>
        </row>
      </sheetData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9999"/>
  </sheetPr>
  <dimension ref="A1:AFV161"/>
  <sheetViews>
    <sheetView tabSelected="1" workbookViewId="0">
      <selection activeCell="J18" sqref="J18"/>
    </sheetView>
  </sheetViews>
  <sheetFormatPr defaultColWidth="8.85546875" defaultRowHeight="12.75"/>
  <cols>
    <col min="1" max="1" width="4.42578125" style="4" customWidth="1"/>
    <col min="2" max="2" width="43.5703125" style="4" customWidth="1"/>
    <col min="3" max="3" width="9.85546875" style="4" customWidth="1"/>
    <col min="4" max="4" width="16.140625" style="4" customWidth="1"/>
    <col min="5" max="5" width="10" style="4" customWidth="1"/>
    <col min="6" max="6" width="11" style="4" customWidth="1"/>
    <col min="7" max="7" width="10.42578125" style="4" bestFit="1" customWidth="1"/>
    <col min="8" max="8" width="12.42578125" style="4" customWidth="1"/>
    <col min="9" max="9" width="10.85546875" style="4" customWidth="1"/>
    <col min="10" max="10" width="10" style="4" bestFit="1" customWidth="1"/>
    <col min="11" max="112" width="8.85546875" style="4"/>
    <col min="113" max="801" width="8.85546875" style="5"/>
    <col min="802" max="16384" width="8.85546875" style="4"/>
  </cols>
  <sheetData>
    <row r="1" spans="1:801" ht="15">
      <c r="A1" s="1" t="s">
        <v>0</v>
      </c>
      <c r="B1" s="2"/>
      <c r="C1" s="2" t="s">
        <v>1</v>
      </c>
      <c r="D1" s="3"/>
    </row>
    <row r="2" spans="1:801" ht="15">
      <c r="A2" s="1" t="s">
        <v>2</v>
      </c>
      <c r="B2" s="2"/>
      <c r="C2" s="2" t="s">
        <v>3</v>
      </c>
      <c r="D2" s="3"/>
    </row>
    <row r="3" spans="1:801" ht="15">
      <c r="A3" s="1" t="s">
        <v>4</v>
      </c>
      <c r="B3" s="2"/>
      <c r="C3" s="2" t="s">
        <v>5</v>
      </c>
      <c r="D3" s="3"/>
    </row>
    <row r="4" spans="1:801" ht="15">
      <c r="A4" s="1" t="s">
        <v>6</v>
      </c>
      <c r="B4" s="2"/>
      <c r="C4" s="2" t="s">
        <v>7</v>
      </c>
      <c r="D4" s="3"/>
    </row>
    <row r="5" spans="1:801" ht="15">
      <c r="A5" s="6"/>
      <c r="B5" s="2"/>
      <c r="C5" s="2"/>
      <c r="D5" s="3"/>
    </row>
    <row r="6" spans="1:801" ht="15">
      <c r="A6" s="6" t="s">
        <v>8</v>
      </c>
      <c r="B6" s="2"/>
      <c r="C6" s="2" t="s">
        <v>8</v>
      </c>
      <c r="D6" s="3"/>
    </row>
    <row r="7" spans="1:801" ht="15">
      <c r="B7" s="7"/>
      <c r="C7" s="6"/>
      <c r="D7" s="6"/>
      <c r="E7" s="2"/>
      <c r="F7" s="2"/>
    </row>
    <row r="8" spans="1:801" ht="15">
      <c r="B8" s="6"/>
      <c r="C8" s="6"/>
      <c r="D8" s="6"/>
      <c r="E8" s="6"/>
      <c r="F8" s="6"/>
    </row>
    <row r="9" spans="1:801" ht="14.25">
      <c r="B9" s="66" t="s">
        <v>178</v>
      </c>
      <c r="C9" s="66"/>
      <c r="D9" s="66"/>
      <c r="E9" s="66"/>
      <c r="F9" s="66"/>
    </row>
    <row r="10" spans="1:801" ht="15" customHeight="1">
      <c r="A10" s="8"/>
      <c r="B10" s="66" t="s">
        <v>9</v>
      </c>
      <c r="C10" s="66"/>
      <c r="D10" s="66"/>
      <c r="E10" s="66"/>
      <c r="F10" s="66"/>
    </row>
    <row r="11" spans="1:801" ht="15" customHeight="1">
      <c r="A11" s="8"/>
      <c r="B11" s="8"/>
      <c r="C11" s="8"/>
      <c r="D11" s="8"/>
      <c r="E11" s="8"/>
      <c r="F11" s="8"/>
    </row>
    <row r="12" spans="1:801" ht="42" customHeight="1">
      <c r="A12" s="58"/>
      <c r="B12" s="67" t="s">
        <v>10</v>
      </c>
      <c r="C12" s="67" t="s">
        <v>11</v>
      </c>
      <c r="D12" s="69" t="s">
        <v>12</v>
      </c>
      <c r="E12" s="70"/>
      <c r="F12" s="71"/>
    </row>
    <row r="13" spans="1:801" ht="27" customHeight="1">
      <c r="A13" s="58"/>
      <c r="B13" s="68"/>
      <c r="C13" s="68"/>
      <c r="D13" s="9" t="s">
        <v>13</v>
      </c>
      <c r="E13" s="10" t="s">
        <v>14</v>
      </c>
      <c r="F13" s="10" t="s">
        <v>15</v>
      </c>
    </row>
    <row r="14" spans="1:801" s="16" customFormat="1" ht="15.75">
      <c r="A14" s="11" t="s">
        <v>16</v>
      </c>
      <c r="B14" s="12" t="s">
        <v>17</v>
      </c>
      <c r="C14" s="13" t="s">
        <v>18</v>
      </c>
      <c r="D14" s="14">
        <f>D17+D24+D35+D37+D40+D42+D44+D46+D50+D52+D54+D56+D58+D66+D72</f>
        <v>46291.09699999998</v>
      </c>
      <c r="E14" s="14">
        <f>E17+E24+E35+E37+E40+E42+E44+E46+E58+E50+E52+E54+E56+E66</f>
        <v>9259.9439999999977</v>
      </c>
      <c r="F14" s="14">
        <f>F17+F24+F35+F37+F40+F42+F44+F46+F48+F50+F52+F54+F56+F58+F60+F64+F72</f>
        <v>37031.152999999984</v>
      </c>
      <c r="G14" s="15"/>
      <c r="H14" s="15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  <c r="IW14" s="17"/>
      <c r="IX14" s="17"/>
      <c r="IY14" s="17"/>
      <c r="IZ14" s="17"/>
      <c r="JA14" s="17"/>
      <c r="JB14" s="17"/>
      <c r="JC14" s="17"/>
      <c r="JD14" s="17"/>
      <c r="JE14" s="17"/>
      <c r="JF14" s="17"/>
      <c r="JG14" s="17"/>
      <c r="JH14" s="17"/>
      <c r="JI14" s="17"/>
      <c r="JJ14" s="17"/>
      <c r="JK14" s="17"/>
      <c r="JL14" s="17"/>
      <c r="JM14" s="17"/>
      <c r="JN14" s="17"/>
      <c r="JO14" s="17"/>
      <c r="JP14" s="17"/>
      <c r="JQ14" s="17"/>
      <c r="JR14" s="17"/>
      <c r="JS14" s="17"/>
      <c r="JT14" s="17"/>
      <c r="JU14" s="17"/>
      <c r="JV14" s="17"/>
      <c r="JW14" s="17"/>
      <c r="JX14" s="17"/>
      <c r="JY14" s="17"/>
      <c r="JZ14" s="17"/>
      <c r="KA14" s="17"/>
      <c r="KB14" s="17"/>
      <c r="KC14" s="17"/>
      <c r="KD14" s="17"/>
      <c r="KE14" s="17"/>
      <c r="KF14" s="17"/>
      <c r="KG14" s="17"/>
      <c r="KH14" s="17"/>
      <c r="KI14" s="17"/>
      <c r="KJ14" s="17"/>
      <c r="KK14" s="17"/>
      <c r="KL14" s="17"/>
      <c r="KM14" s="17"/>
      <c r="KN14" s="17"/>
      <c r="KO14" s="17"/>
      <c r="KP14" s="17"/>
      <c r="KQ14" s="17"/>
      <c r="KR14" s="17"/>
      <c r="KS14" s="17"/>
      <c r="KT14" s="17"/>
      <c r="KU14" s="17"/>
      <c r="KV14" s="17"/>
      <c r="KW14" s="17"/>
      <c r="KX14" s="17"/>
      <c r="KY14" s="17"/>
      <c r="KZ14" s="17"/>
      <c r="LA14" s="17"/>
      <c r="LB14" s="17"/>
      <c r="LC14" s="17"/>
      <c r="LD14" s="17"/>
      <c r="LE14" s="17"/>
      <c r="LF14" s="17"/>
      <c r="LG14" s="17"/>
      <c r="LH14" s="17"/>
      <c r="LI14" s="17"/>
      <c r="LJ14" s="17"/>
      <c r="LK14" s="17"/>
      <c r="LL14" s="17"/>
      <c r="LM14" s="17"/>
      <c r="LN14" s="17"/>
      <c r="LO14" s="17"/>
      <c r="LP14" s="17"/>
      <c r="LQ14" s="17"/>
      <c r="LR14" s="17"/>
      <c r="LS14" s="17"/>
      <c r="LT14" s="17"/>
      <c r="LU14" s="17"/>
      <c r="LV14" s="17"/>
      <c r="LW14" s="17"/>
      <c r="LX14" s="17"/>
      <c r="LY14" s="17"/>
      <c r="LZ14" s="17"/>
      <c r="MA14" s="17"/>
      <c r="MB14" s="17"/>
      <c r="MC14" s="17"/>
      <c r="MD14" s="17"/>
      <c r="ME14" s="17"/>
      <c r="MF14" s="17"/>
      <c r="MG14" s="17"/>
      <c r="MH14" s="17"/>
      <c r="MI14" s="17"/>
      <c r="MJ14" s="17"/>
      <c r="MK14" s="17"/>
      <c r="ML14" s="17"/>
      <c r="MM14" s="17"/>
      <c r="MN14" s="17"/>
      <c r="MO14" s="17"/>
      <c r="MP14" s="17"/>
      <c r="MQ14" s="17"/>
      <c r="MR14" s="17"/>
      <c r="MS14" s="17"/>
      <c r="MT14" s="17"/>
      <c r="MU14" s="17"/>
      <c r="MV14" s="17"/>
      <c r="MW14" s="17"/>
      <c r="MX14" s="17"/>
      <c r="MY14" s="17"/>
      <c r="MZ14" s="17"/>
      <c r="NA14" s="17"/>
      <c r="NB14" s="17"/>
      <c r="NC14" s="17"/>
      <c r="ND14" s="17"/>
      <c r="NE14" s="17"/>
      <c r="NF14" s="17"/>
      <c r="NG14" s="17"/>
      <c r="NH14" s="17"/>
      <c r="NI14" s="17"/>
      <c r="NJ14" s="17"/>
      <c r="NK14" s="17"/>
      <c r="NL14" s="17"/>
      <c r="NM14" s="17"/>
      <c r="NN14" s="17"/>
      <c r="NO14" s="17"/>
      <c r="NP14" s="17"/>
      <c r="NQ14" s="17"/>
      <c r="NR14" s="17"/>
      <c r="NS14" s="17"/>
      <c r="NT14" s="17"/>
      <c r="NU14" s="17"/>
      <c r="NV14" s="17"/>
      <c r="NW14" s="17"/>
      <c r="NX14" s="17"/>
      <c r="NY14" s="17"/>
      <c r="NZ14" s="17"/>
      <c r="OA14" s="17"/>
      <c r="OB14" s="17"/>
      <c r="OC14" s="17"/>
      <c r="OD14" s="17"/>
      <c r="OE14" s="17"/>
      <c r="OF14" s="17"/>
      <c r="OG14" s="17"/>
      <c r="OH14" s="17"/>
      <c r="OI14" s="17"/>
      <c r="OJ14" s="17"/>
      <c r="OK14" s="17"/>
      <c r="OL14" s="17"/>
      <c r="OM14" s="17"/>
      <c r="ON14" s="17"/>
      <c r="OO14" s="17"/>
      <c r="OP14" s="17"/>
      <c r="OQ14" s="17"/>
      <c r="OR14" s="17"/>
      <c r="OS14" s="17"/>
      <c r="OT14" s="17"/>
      <c r="OU14" s="17"/>
      <c r="OV14" s="17"/>
      <c r="OW14" s="17"/>
      <c r="OX14" s="17"/>
      <c r="OY14" s="17"/>
      <c r="OZ14" s="17"/>
      <c r="PA14" s="17"/>
      <c r="PB14" s="17"/>
      <c r="PC14" s="17"/>
      <c r="PD14" s="17"/>
      <c r="PE14" s="17"/>
      <c r="PF14" s="17"/>
      <c r="PG14" s="17"/>
      <c r="PH14" s="17"/>
      <c r="PI14" s="17"/>
      <c r="PJ14" s="17"/>
      <c r="PK14" s="17"/>
      <c r="PL14" s="17"/>
      <c r="PM14" s="17"/>
      <c r="PN14" s="17"/>
      <c r="PO14" s="17"/>
      <c r="PP14" s="17"/>
      <c r="PQ14" s="17"/>
      <c r="PR14" s="17"/>
      <c r="PS14" s="17"/>
      <c r="PT14" s="17"/>
      <c r="PU14" s="17"/>
      <c r="PV14" s="17"/>
      <c r="PW14" s="17"/>
      <c r="PX14" s="17"/>
      <c r="PY14" s="17"/>
      <c r="PZ14" s="17"/>
      <c r="QA14" s="17"/>
      <c r="QB14" s="17"/>
      <c r="QC14" s="17"/>
      <c r="QD14" s="17"/>
      <c r="QE14" s="17"/>
      <c r="QF14" s="17"/>
      <c r="QG14" s="17"/>
      <c r="QH14" s="17"/>
      <c r="QI14" s="17"/>
      <c r="QJ14" s="17"/>
      <c r="QK14" s="17"/>
      <c r="QL14" s="17"/>
      <c r="QM14" s="17"/>
      <c r="QN14" s="17"/>
      <c r="QO14" s="17"/>
      <c r="QP14" s="17"/>
      <c r="QQ14" s="17"/>
      <c r="QR14" s="17"/>
      <c r="QS14" s="17"/>
      <c r="QT14" s="17"/>
      <c r="QU14" s="17"/>
      <c r="QV14" s="17"/>
      <c r="QW14" s="17"/>
      <c r="QX14" s="17"/>
      <c r="QY14" s="17"/>
      <c r="QZ14" s="17"/>
      <c r="RA14" s="17"/>
      <c r="RB14" s="17"/>
      <c r="RC14" s="17"/>
      <c r="RD14" s="17"/>
      <c r="RE14" s="17"/>
      <c r="RF14" s="17"/>
      <c r="RG14" s="17"/>
      <c r="RH14" s="17"/>
      <c r="RI14" s="17"/>
      <c r="RJ14" s="17"/>
      <c r="RK14" s="17"/>
      <c r="RL14" s="17"/>
      <c r="RM14" s="17"/>
      <c r="RN14" s="17"/>
      <c r="RO14" s="17"/>
      <c r="RP14" s="17"/>
      <c r="RQ14" s="17"/>
      <c r="RR14" s="17"/>
      <c r="RS14" s="17"/>
      <c r="RT14" s="17"/>
      <c r="RU14" s="17"/>
      <c r="RV14" s="17"/>
      <c r="RW14" s="17"/>
      <c r="RX14" s="17"/>
      <c r="RY14" s="17"/>
      <c r="RZ14" s="17"/>
      <c r="SA14" s="17"/>
      <c r="SB14" s="17"/>
      <c r="SC14" s="17"/>
      <c r="SD14" s="17"/>
      <c r="SE14" s="17"/>
      <c r="SF14" s="17"/>
      <c r="SG14" s="17"/>
      <c r="SH14" s="17"/>
      <c r="SI14" s="17"/>
      <c r="SJ14" s="17"/>
      <c r="SK14" s="17"/>
      <c r="SL14" s="17"/>
      <c r="SM14" s="17"/>
      <c r="SN14" s="17"/>
      <c r="SO14" s="17"/>
      <c r="SP14" s="17"/>
      <c r="SQ14" s="17"/>
      <c r="SR14" s="17"/>
      <c r="SS14" s="17"/>
      <c r="ST14" s="17"/>
      <c r="SU14" s="17"/>
      <c r="SV14" s="17"/>
      <c r="SW14" s="17"/>
      <c r="SX14" s="17"/>
      <c r="SY14" s="17"/>
      <c r="SZ14" s="17"/>
      <c r="TA14" s="17"/>
      <c r="TB14" s="17"/>
      <c r="TC14" s="17"/>
      <c r="TD14" s="17"/>
      <c r="TE14" s="17"/>
      <c r="TF14" s="17"/>
      <c r="TG14" s="17"/>
      <c r="TH14" s="17"/>
      <c r="TI14" s="17"/>
      <c r="TJ14" s="17"/>
      <c r="TK14" s="17"/>
      <c r="TL14" s="17"/>
      <c r="TM14" s="17"/>
      <c r="TN14" s="17"/>
      <c r="TO14" s="17"/>
      <c r="TP14" s="17"/>
      <c r="TQ14" s="17"/>
      <c r="TR14" s="17"/>
      <c r="TS14" s="17"/>
      <c r="TT14" s="17"/>
      <c r="TU14" s="17"/>
      <c r="TV14" s="17"/>
      <c r="TW14" s="17"/>
      <c r="TX14" s="17"/>
      <c r="TY14" s="17"/>
      <c r="TZ14" s="17"/>
      <c r="UA14" s="17"/>
      <c r="UB14" s="17"/>
      <c r="UC14" s="17"/>
      <c r="UD14" s="17"/>
      <c r="UE14" s="17"/>
      <c r="UF14" s="17"/>
      <c r="UG14" s="17"/>
      <c r="UH14" s="17"/>
      <c r="UI14" s="17"/>
      <c r="UJ14" s="17"/>
      <c r="UK14" s="17"/>
      <c r="UL14" s="17"/>
      <c r="UM14" s="17"/>
      <c r="UN14" s="17"/>
      <c r="UO14" s="17"/>
      <c r="UP14" s="17"/>
      <c r="UQ14" s="17"/>
      <c r="UR14" s="17"/>
      <c r="US14" s="17"/>
      <c r="UT14" s="17"/>
      <c r="UU14" s="17"/>
      <c r="UV14" s="17"/>
      <c r="UW14" s="17"/>
      <c r="UX14" s="17"/>
      <c r="UY14" s="17"/>
      <c r="UZ14" s="17"/>
      <c r="VA14" s="17"/>
      <c r="VB14" s="17"/>
      <c r="VC14" s="17"/>
      <c r="VD14" s="17"/>
      <c r="VE14" s="17"/>
      <c r="VF14" s="17"/>
      <c r="VG14" s="17"/>
      <c r="VH14" s="17"/>
      <c r="VI14" s="17"/>
      <c r="VJ14" s="17"/>
      <c r="VK14" s="17"/>
      <c r="VL14" s="17"/>
      <c r="VM14" s="17"/>
      <c r="VN14" s="17"/>
      <c r="VO14" s="17"/>
      <c r="VP14" s="17"/>
      <c r="VQ14" s="17"/>
      <c r="VR14" s="17"/>
      <c r="VS14" s="17"/>
      <c r="VT14" s="17"/>
      <c r="VU14" s="17"/>
      <c r="VV14" s="17"/>
      <c r="VW14" s="17"/>
      <c r="VX14" s="17"/>
      <c r="VY14" s="17"/>
      <c r="VZ14" s="17"/>
      <c r="WA14" s="17"/>
      <c r="WB14" s="17"/>
      <c r="WC14" s="17"/>
      <c r="WD14" s="17"/>
      <c r="WE14" s="17"/>
      <c r="WF14" s="17"/>
      <c r="WG14" s="17"/>
      <c r="WH14" s="17"/>
      <c r="WI14" s="17"/>
      <c r="WJ14" s="17"/>
      <c r="WK14" s="17"/>
      <c r="WL14" s="17"/>
      <c r="WM14" s="17"/>
      <c r="WN14" s="17"/>
      <c r="WO14" s="17"/>
      <c r="WP14" s="17"/>
      <c r="WQ14" s="17"/>
      <c r="WR14" s="17"/>
      <c r="WS14" s="17"/>
      <c r="WT14" s="17"/>
      <c r="WU14" s="17"/>
      <c r="WV14" s="17"/>
      <c r="WW14" s="17"/>
      <c r="WX14" s="17"/>
      <c r="WY14" s="17"/>
      <c r="WZ14" s="17"/>
      <c r="XA14" s="17"/>
      <c r="XB14" s="17"/>
      <c r="XC14" s="17"/>
      <c r="XD14" s="17"/>
      <c r="XE14" s="17"/>
      <c r="XF14" s="17"/>
      <c r="XG14" s="17"/>
      <c r="XH14" s="17"/>
      <c r="XI14" s="17"/>
      <c r="XJ14" s="17"/>
      <c r="XK14" s="17"/>
      <c r="XL14" s="17"/>
      <c r="XM14" s="17"/>
      <c r="XN14" s="17"/>
      <c r="XO14" s="17"/>
      <c r="XP14" s="17"/>
      <c r="XQ14" s="17"/>
      <c r="XR14" s="17"/>
      <c r="XS14" s="17"/>
      <c r="XT14" s="17"/>
      <c r="XU14" s="17"/>
      <c r="XV14" s="17"/>
      <c r="XW14" s="17"/>
      <c r="XX14" s="17"/>
      <c r="XY14" s="17"/>
      <c r="XZ14" s="17"/>
      <c r="YA14" s="17"/>
      <c r="YB14" s="17"/>
      <c r="YC14" s="17"/>
      <c r="YD14" s="17"/>
      <c r="YE14" s="17"/>
      <c r="YF14" s="17"/>
      <c r="YG14" s="17"/>
      <c r="YH14" s="17"/>
      <c r="YI14" s="17"/>
      <c r="YJ14" s="17"/>
      <c r="YK14" s="17"/>
      <c r="YL14" s="17"/>
      <c r="YM14" s="17"/>
      <c r="YN14" s="17"/>
      <c r="YO14" s="17"/>
      <c r="YP14" s="17"/>
      <c r="YQ14" s="17"/>
      <c r="YR14" s="17"/>
      <c r="YS14" s="17"/>
      <c r="YT14" s="17"/>
      <c r="YU14" s="17"/>
      <c r="YV14" s="17"/>
      <c r="YW14" s="17"/>
      <c r="YX14" s="17"/>
      <c r="YY14" s="17"/>
      <c r="YZ14" s="17"/>
      <c r="ZA14" s="17"/>
      <c r="ZB14" s="17"/>
      <c r="ZC14" s="17"/>
      <c r="ZD14" s="17"/>
      <c r="ZE14" s="17"/>
      <c r="ZF14" s="17"/>
      <c r="ZG14" s="17"/>
      <c r="ZH14" s="17"/>
      <c r="ZI14" s="17"/>
      <c r="ZJ14" s="17"/>
      <c r="ZK14" s="17"/>
      <c r="ZL14" s="17"/>
      <c r="ZM14" s="17"/>
      <c r="ZN14" s="17"/>
      <c r="ZO14" s="17"/>
      <c r="ZP14" s="17"/>
      <c r="ZQ14" s="17"/>
      <c r="ZR14" s="17"/>
      <c r="ZS14" s="17"/>
      <c r="ZT14" s="17"/>
      <c r="ZU14" s="17"/>
      <c r="ZV14" s="17"/>
      <c r="ZW14" s="17"/>
      <c r="ZX14" s="17"/>
      <c r="ZY14" s="17"/>
      <c r="ZZ14" s="17"/>
      <c r="AAA14" s="17"/>
      <c r="AAB14" s="17"/>
      <c r="AAC14" s="17"/>
      <c r="AAD14" s="17"/>
      <c r="AAE14" s="17"/>
      <c r="AAF14" s="17"/>
      <c r="AAG14" s="17"/>
      <c r="AAH14" s="17"/>
      <c r="AAI14" s="17"/>
      <c r="AAJ14" s="17"/>
      <c r="AAK14" s="17"/>
      <c r="AAL14" s="17"/>
      <c r="AAM14" s="17"/>
      <c r="AAN14" s="17"/>
      <c r="AAO14" s="17"/>
      <c r="AAP14" s="17"/>
      <c r="AAQ14" s="17"/>
      <c r="AAR14" s="17"/>
      <c r="AAS14" s="17"/>
      <c r="AAT14" s="17"/>
      <c r="AAU14" s="17"/>
      <c r="AAV14" s="17"/>
      <c r="AAW14" s="17"/>
      <c r="AAX14" s="17"/>
      <c r="AAY14" s="17"/>
      <c r="AAZ14" s="17"/>
      <c r="ABA14" s="17"/>
      <c r="ABB14" s="17"/>
      <c r="ABC14" s="17"/>
      <c r="ABD14" s="17"/>
      <c r="ABE14" s="17"/>
      <c r="ABF14" s="17"/>
      <c r="ABG14" s="17"/>
      <c r="ABH14" s="17"/>
      <c r="ABI14" s="17"/>
      <c r="ABJ14" s="17"/>
      <c r="ABK14" s="17"/>
      <c r="ABL14" s="17"/>
      <c r="ABM14" s="17"/>
      <c r="ABN14" s="17"/>
      <c r="ABO14" s="17"/>
      <c r="ABP14" s="17"/>
      <c r="ABQ14" s="17"/>
      <c r="ABR14" s="17"/>
      <c r="ABS14" s="17"/>
      <c r="ABT14" s="17"/>
      <c r="ABU14" s="17"/>
      <c r="ABV14" s="17"/>
      <c r="ABW14" s="17"/>
      <c r="ABX14" s="17"/>
      <c r="ABY14" s="17"/>
      <c r="ABZ14" s="17"/>
      <c r="ACA14" s="17"/>
      <c r="ACB14" s="17"/>
      <c r="ACC14" s="17"/>
      <c r="ACD14" s="17"/>
      <c r="ACE14" s="17"/>
      <c r="ACF14" s="17"/>
      <c r="ACG14" s="17"/>
      <c r="ACH14" s="17"/>
      <c r="ACI14" s="17"/>
      <c r="ACJ14" s="17"/>
      <c r="ACK14" s="17"/>
      <c r="ACL14" s="17"/>
      <c r="ACM14" s="17"/>
      <c r="ACN14" s="17"/>
      <c r="ACO14" s="17"/>
      <c r="ACP14" s="17"/>
      <c r="ACQ14" s="17"/>
      <c r="ACR14" s="17"/>
      <c r="ACS14" s="17"/>
      <c r="ACT14" s="17"/>
      <c r="ACU14" s="17"/>
      <c r="ACV14" s="17"/>
      <c r="ACW14" s="17"/>
      <c r="ACX14" s="17"/>
      <c r="ACY14" s="17"/>
      <c r="ACZ14" s="17"/>
      <c r="ADA14" s="17"/>
      <c r="ADB14" s="17"/>
      <c r="ADC14" s="17"/>
      <c r="ADD14" s="17"/>
      <c r="ADE14" s="17"/>
      <c r="ADF14" s="17"/>
      <c r="ADG14" s="17"/>
      <c r="ADH14" s="17"/>
      <c r="ADI14" s="17"/>
      <c r="ADJ14" s="17"/>
      <c r="ADK14" s="17"/>
      <c r="ADL14" s="17"/>
      <c r="ADM14" s="17"/>
      <c r="ADN14" s="17"/>
      <c r="ADO14" s="17"/>
      <c r="ADP14" s="17"/>
      <c r="ADQ14" s="17"/>
      <c r="ADR14" s="17"/>
      <c r="ADS14" s="17"/>
      <c r="ADT14" s="17"/>
      <c r="ADU14" s="17"/>
    </row>
    <row r="15" spans="1:801" ht="14.25">
      <c r="A15" s="58">
        <v>1</v>
      </c>
      <c r="B15" s="18" t="s">
        <v>19</v>
      </c>
      <c r="C15" s="19" t="s">
        <v>20</v>
      </c>
      <c r="D15" s="20">
        <f>E15+F15</f>
        <v>6</v>
      </c>
      <c r="E15" s="20">
        <f>[1]кровля!E16</f>
        <v>6</v>
      </c>
      <c r="F15" s="14"/>
    </row>
    <row r="16" spans="1:801" ht="15">
      <c r="A16" s="58"/>
      <c r="B16" s="18"/>
      <c r="C16" s="19" t="s">
        <v>21</v>
      </c>
      <c r="D16" s="14">
        <f t="shared" ref="D16:D22" si="0">E16+F16</f>
        <v>1.8000000000000003</v>
      </c>
      <c r="E16" s="20">
        <f>[1]кровля!E17</f>
        <v>1.8000000000000003</v>
      </c>
      <c r="F16" s="21"/>
    </row>
    <row r="17" spans="1:6" ht="15">
      <c r="A17" s="58"/>
      <c r="B17" s="18" t="s">
        <v>22</v>
      </c>
      <c r="C17" s="19" t="s">
        <v>18</v>
      </c>
      <c r="D17" s="14">
        <f t="shared" si="0"/>
        <v>1405.7469999999998</v>
      </c>
      <c r="E17" s="20">
        <f>[1]кровля!E18</f>
        <v>1405.7469999999998</v>
      </c>
      <c r="F17" s="21"/>
    </row>
    <row r="18" spans="1:6" ht="15">
      <c r="A18" s="58" t="s">
        <v>23</v>
      </c>
      <c r="B18" s="59" t="s">
        <v>24</v>
      </c>
      <c r="C18" s="19" t="s">
        <v>21</v>
      </c>
      <c r="D18" s="14">
        <f t="shared" si="0"/>
        <v>0</v>
      </c>
      <c r="E18" s="20">
        <f>[1]кровля!E19</f>
        <v>0</v>
      </c>
      <c r="F18" s="21"/>
    </row>
    <row r="19" spans="1:6" ht="15">
      <c r="A19" s="58"/>
      <c r="B19" s="59"/>
      <c r="C19" s="19" t="s">
        <v>18</v>
      </c>
      <c r="D19" s="14">
        <f t="shared" si="0"/>
        <v>0</v>
      </c>
      <c r="E19" s="20">
        <f>[1]кровля!E20</f>
        <v>0</v>
      </c>
      <c r="F19" s="21"/>
    </row>
    <row r="20" spans="1:6" ht="15">
      <c r="A20" s="58" t="s">
        <v>25</v>
      </c>
      <c r="B20" s="59" t="s">
        <v>26</v>
      </c>
      <c r="C20" s="19" t="s">
        <v>21</v>
      </c>
      <c r="D20" s="14">
        <f t="shared" si="0"/>
        <v>1.8000000000000003</v>
      </c>
      <c r="E20" s="20">
        <f>[1]кровля!E21</f>
        <v>1.8000000000000003</v>
      </c>
      <c r="F20" s="21"/>
    </row>
    <row r="21" spans="1:6" ht="15">
      <c r="A21" s="58"/>
      <c r="B21" s="59"/>
      <c r="C21" s="19" t="s">
        <v>18</v>
      </c>
      <c r="D21" s="14">
        <f t="shared" si="0"/>
        <v>1405.7469999999998</v>
      </c>
      <c r="E21" s="20">
        <f>[1]кровля!E22</f>
        <v>1405.7469999999998</v>
      </c>
      <c r="F21" s="21"/>
    </row>
    <row r="22" spans="1:6" ht="15">
      <c r="A22" s="22" t="s">
        <v>27</v>
      </c>
      <c r="B22" s="23" t="s">
        <v>28</v>
      </c>
      <c r="C22" s="19" t="s">
        <v>18</v>
      </c>
      <c r="D22" s="14">
        <f t="shared" si="0"/>
        <v>0</v>
      </c>
      <c r="E22" s="20">
        <f>[1]кровля!E23</f>
        <v>0</v>
      </c>
      <c r="F22" s="21"/>
    </row>
    <row r="23" spans="1:6" ht="15">
      <c r="A23" s="58" t="s">
        <v>29</v>
      </c>
      <c r="B23" s="64" t="s">
        <v>30</v>
      </c>
      <c r="C23" s="19" t="s">
        <v>20</v>
      </c>
      <c r="D23" s="20">
        <f>E23+F23</f>
        <v>5</v>
      </c>
      <c r="E23" s="24">
        <v>5</v>
      </c>
      <c r="F23" s="21"/>
    </row>
    <row r="24" spans="1:6" ht="15">
      <c r="A24" s="58"/>
      <c r="B24" s="64"/>
      <c r="C24" s="19" t="s">
        <v>18</v>
      </c>
      <c r="D24" s="14">
        <f t="shared" ref="D24:D32" si="1">E24+F24</f>
        <v>696.32399999999996</v>
      </c>
      <c r="E24" s="21">
        <f>[1]ТВР!E17</f>
        <v>696.32399999999996</v>
      </c>
      <c r="F24" s="21"/>
    </row>
    <row r="25" spans="1:6" ht="15">
      <c r="A25" s="58" t="s">
        <v>31</v>
      </c>
      <c r="B25" s="59" t="s">
        <v>32</v>
      </c>
      <c r="C25" s="19" t="s">
        <v>33</v>
      </c>
      <c r="D25" s="14">
        <f t="shared" si="1"/>
        <v>141</v>
      </c>
      <c r="E25" s="21">
        <f>[1]ТВР!E18</f>
        <v>141</v>
      </c>
      <c r="F25" s="21"/>
    </row>
    <row r="26" spans="1:6" ht="15">
      <c r="A26" s="58"/>
      <c r="B26" s="59"/>
      <c r="C26" s="19" t="s">
        <v>18</v>
      </c>
      <c r="D26" s="14">
        <f t="shared" si="1"/>
        <v>626.10199999999998</v>
      </c>
      <c r="E26" s="21">
        <f>[1]ТВР!E19</f>
        <v>626.10199999999998</v>
      </c>
      <c r="F26" s="21"/>
    </row>
    <row r="27" spans="1:6" ht="15">
      <c r="A27" s="58" t="s">
        <v>34</v>
      </c>
      <c r="B27" s="63" t="s">
        <v>35</v>
      </c>
      <c r="C27" s="19" t="s">
        <v>36</v>
      </c>
      <c r="D27" s="14">
        <f t="shared" si="1"/>
        <v>52</v>
      </c>
      <c r="E27" s="21">
        <f>[1]ТВР!E20</f>
        <v>52</v>
      </c>
      <c r="F27" s="21"/>
    </row>
    <row r="28" spans="1:6" ht="15">
      <c r="A28" s="58"/>
      <c r="B28" s="63"/>
      <c r="C28" s="19" t="s">
        <v>18</v>
      </c>
      <c r="D28" s="14">
        <f t="shared" si="1"/>
        <v>32.299999999999997</v>
      </c>
      <c r="E28" s="21">
        <f>[1]ТВР!E21</f>
        <v>32.299999999999997</v>
      </c>
      <c r="F28" s="21"/>
    </row>
    <row r="29" spans="1:6" ht="16.5" customHeight="1">
      <c r="A29" s="58" t="s">
        <v>37</v>
      </c>
      <c r="B29" s="63" t="s">
        <v>38</v>
      </c>
      <c r="C29" s="19" t="s">
        <v>36</v>
      </c>
      <c r="D29" s="14">
        <f t="shared" si="1"/>
        <v>0</v>
      </c>
      <c r="E29" s="21">
        <f>[1]ТВР!E22</f>
        <v>0</v>
      </c>
      <c r="F29" s="21"/>
    </row>
    <row r="30" spans="1:6" ht="18" customHeight="1">
      <c r="A30" s="58"/>
      <c r="B30" s="63"/>
      <c r="C30" s="19" t="s">
        <v>18</v>
      </c>
      <c r="D30" s="14">
        <f t="shared" si="1"/>
        <v>0</v>
      </c>
      <c r="E30" s="21">
        <f>[1]ТВР!E23</f>
        <v>0</v>
      </c>
      <c r="F30" s="21"/>
    </row>
    <row r="31" spans="1:6" ht="18.75" customHeight="1">
      <c r="A31" s="58" t="s">
        <v>39</v>
      </c>
      <c r="B31" s="59" t="s">
        <v>40</v>
      </c>
      <c r="C31" s="19" t="s">
        <v>41</v>
      </c>
      <c r="D31" s="20">
        <f t="shared" si="1"/>
        <v>6</v>
      </c>
      <c r="E31" s="21">
        <f>[1]ТВР!E24</f>
        <v>6</v>
      </c>
      <c r="F31" s="21"/>
    </row>
    <row r="32" spans="1:6" ht="18" customHeight="1">
      <c r="A32" s="58"/>
      <c r="B32" s="59"/>
      <c r="C32" s="19" t="s">
        <v>18</v>
      </c>
      <c r="D32" s="14">
        <f t="shared" si="1"/>
        <v>37.921999999999997</v>
      </c>
      <c r="E32" s="21">
        <f>[1]ТВР!E25</f>
        <v>37.921999999999997</v>
      </c>
      <c r="F32" s="21"/>
    </row>
    <row r="33" spans="1:6" ht="18" customHeight="1">
      <c r="A33" s="22" t="s">
        <v>42</v>
      </c>
      <c r="B33" s="23" t="s">
        <v>43</v>
      </c>
      <c r="C33" s="19" t="s">
        <v>18</v>
      </c>
      <c r="D33" s="14">
        <f>E33+F33</f>
        <v>0</v>
      </c>
      <c r="E33" s="21">
        <f>[1]ТВР!E26</f>
        <v>0</v>
      </c>
      <c r="F33" s="21"/>
    </row>
    <row r="34" spans="1:6" ht="15">
      <c r="A34" s="58" t="s">
        <v>44</v>
      </c>
      <c r="B34" s="65" t="s">
        <v>45</v>
      </c>
      <c r="C34" s="19" t="s">
        <v>46</v>
      </c>
      <c r="D34" s="14">
        <f>E34+F34</f>
        <v>5.22</v>
      </c>
      <c r="E34" s="21"/>
      <c r="F34" s="21">
        <f>[2]гермет.стыков!F15</f>
        <v>5.22</v>
      </c>
    </row>
    <row r="35" spans="1:6" ht="15">
      <c r="A35" s="58"/>
      <c r="B35" s="65"/>
      <c r="C35" s="19" t="s">
        <v>18</v>
      </c>
      <c r="D35" s="14">
        <f t="shared" ref="D35:D58" si="2">E35+F35</f>
        <v>1325.1409999999998</v>
      </c>
      <c r="E35" s="21"/>
      <c r="F35" s="21">
        <f>[2]гермет.стыков!F16</f>
        <v>1325.1409999999998</v>
      </c>
    </row>
    <row r="36" spans="1:6" ht="15">
      <c r="A36" s="58" t="s">
        <v>47</v>
      </c>
      <c r="B36" s="65" t="s">
        <v>48</v>
      </c>
      <c r="C36" s="19" t="s">
        <v>21</v>
      </c>
      <c r="D36" s="14">
        <f t="shared" si="2"/>
        <v>1.6480000000000006</v>
      </c>
      <c r="E36" s="21">
        <f>'[2]фасад '!E15</f>
        <v>0.58100000000000018</v>
      </c>
      <c r="F36" s="21">
        <f>'[2]фасад '!F15</f>
        <v>1.0670000000000004</v>
      </c>
    </row>
    <row r="37" spans="1:6" ht="15">
      <c r="A37" s="58"/>
      <c r="B37" s="65"/>
      <c r="C37" s="19" t="s">
        <v>18</v>
      </c>
      <c r="D37" s="14">
        <f t="shared" si="2"/>
        <v>2179.7269999999999</v>
      </c>
      <c r="E37" s="21">
        <f>'[2]фасад '!E16</f>
        <v>675.00700000000006</v>
      </c>
      <c r="F37" s="21">
        <f>'[2]фасад '!F16</f>
        <v>1504.7199999999996</v>
      </c>
    </row>
    <row r="38" spans="1:6" ht="15">
      <c r="A38" s="58" t="s">
        <v>49</v>
      </c>
      <c r="B38" s="64" t="s">
        <v>50</v>
      </c>
      <c r="C38" s="19" t="s">
        <v>21</v>
      </c>
      <c r="D38" s="14">
        <f t="shared" si="2"/>
        <v>123.00310000000005</v>
      </c>
      <c r="E38" s="21">
        <f>'[1]косм.рем.л.кл. '!E14</f>
        <v>11.135100000000001</v>
      </c>
      <c r="F38" s="21">
        <f>'[1]косм.рем.л.кл. '!F14</f>
        <v>111.86800000000005</v>
      </c>
    </row>
    <row r="39" spans="1:6" ht="15">
      <c r="A39" s="58"/>
      <c r="B39" s="64"/>
      <c r="C39" s="19" t="s">
        <v>51</v>
      </c>
      <c r="D39" s="20">
        <f t="shared" si="2"/>
        <v>167</v>
      </c>
      <c r="E39" s="21">
        <f>'[1]косм.рем.л.кл. '!E15</f>
        <v>38</v>
      </c>
      <c r="F39" s="21">
        <f>'[1]косм.рем.л.кл. '!F15</f>
        <v>129</v>
      </c>
    </row>
    <row r="40" spans="1:6" ht="15">
      <c r="A40" s="58"/>
      <c r="B40" s="64"/>
      <c r="C40" s="19" t="s">
        <v>18</v>
      </c>
      <c r="D40" s="14">
        <f t="shared" si="2"/>
        <v>33744.426999999981</v>
      </c>
      <c r="E40" s="21">
        <f>'[1]косм.рем.л.кл. '!E16</f>
        <v>3840.6999999999994</v>
      </c>
      <c r="F40" s="21">
        <f>'[1]косм.рем.л.кл. '!F16</f>
        <v>29903.726999999981</v>
      </c>
    </row>
    <row r="41" spans="1:6" ht="15">
      <c r="A41" s="58" t="s">
        <v>52</v>
      </c>
      <c r="B41" s="63" t="s">
        <v>53</v>
      </c>
      <c r="C41" s="19" t="s">
        <v>21</v>
      </c>
      <c r="D41" s="14">
        <f t="shared" si="2"/>
        <v>0</v>
      </c>
      <c r="E41" s="21"/>
      <c r="F41" s="21"/>
    </row>
    <row r="42" spans="1:6" ht="15">
      <c r="A42" s="58"/>
      <c r="B42" s="63"/>
      <c r="C42" s="19" t="s">
        <v>18</v>
      </c>
      <c r="D42" s="14">
        <f t="shared" si="2"/>
        <v>0</v>
      </c>
      <c r="E42" s="21"/>
      <c r="F42" s="21"/>
    </row>
    <row r="43" spans="1:6" ht="15">
      <c r="A43" s="58" t="s">
        <v>54</v>
      </c>
      <c r="B43" s="63" t="s">
        <v>55</v>
      </c>
      <c r="C43" s="19" t="s">
        <v>21</v>
      </c>
      <c r="D43" s="14">
        <f t="shared" si="2"/>
        <v>0.7380000000000001</v>
      </c>
      <c r="E43" s="21">
        <f>[2]МОП!E15</f>
        <v>0.7380000000000001</v>
      </c>
      <c r="F43" s="21">
        <f>[2]МОП!F15</f>
        <v>0</v>
      </c>
    </row>
    <row r="44" spans="1:6" ht="15">
      <c r="A44" s="58"/>
      <c r="B44" s="63"/>
      <c r="C44" s="19" t="s">
        <v>18</v>
      </c>
      <c r="D44" s="14">
        <f t="shared" si="2"/>
        <v>357.34999999999991</v>
      </c>
      <c r="E44" s="21">
        <f>[2]МОП!E16</f>
        <v>357.34999999999991</v>
      </c>
      <c r="F44" s="21">
        <f>[2]МОП!F16</f>
        <v>0</v>
      </c>
    </row>
    <row r="45" spans="1:6" ht="15">
      <c r="A45" s="58" t="s">
        <v>56</v>
      </c>
      <c r="B45" s="59" t="s">
        <v>57</v>
      </c>
      <c r="C45" s="19" t="s">
        <v>41</v>
      </c>
      <c r="D45" s="14">
        <f t="shared" si="2"/>
        <v>330</v>
      </c>
      <c r="E45" s="21">
        <f>[2]вод.трубы!E15</f>
        <v>247</v>
      </c>
      <c r="F45" s="21">
        <f>[2]вод.трубы!F15</f>
        <v>83</v>
      </c>
    </row>
    <row r="46" spans="1:6" ht="15">
      <c r="A46" s="58"/>
      <c r="B46" s="59"/>
      <c r="C46" s="19" t="s">
        <v>18</v>
      </c>
      <c r="D46" s="14">
        <f t="shared" si="2"/>
        <v>219.44699999999995</v>
      </c>
      <c r="E46" s="21">
        <f>[2]вод.трубы!E16</f>
        <v>132.35199999999995</v>
      </c>
      <c r="F46" s="21">
        <f>[2]вод.трубы!F16</f>
        <v>87.094999999999999</v>
      </c>
    </row>
    <row r="47" spans="1:6" ht="15">
      <c r="A47" s="58" t="s">
        <v>58</v>
      </c>
      <c r="B47" s="59" t="s">
        <v>59</v>
      </c>
      <c r="C47" s="19" t="s">
        <v>41</v>
      </c>
      <c r="D47" s="14">
        <f t="shared" si="2"/>
        <v>0</v>
      </c>
      <c r="E47" s="21"/>
      <c r="F47" s="21"/>
    </row>
    <row r="48" spans="1:6" ht="15">
      <c r="A48" s="58"/>
      <c r="B48" s="59"/>
      <c r="C48" s="19" t="s">
        <v>18</v>
      </c>
      <c r="D48" s="14">
        <f t="shared" si="2"/>
        <v>0</v>
      </c>
      <c r="E48" s="21"/>
      <c r="F48" s="21"/>
    </row>
    <row r="49" spans="1:6" ht="15">
      <c r="A49" s="58" t="s">
        <v>60</v>
      </c>
      <c r="B49" s="59" t="s">
        <v>61</v>
      </c>
      <c r="C49" s="19" t="s">
        <v>46</v>
      </c>
      <c r="D49" s="14">
        <f t="shared" si="2"/>
        <v>0.52900000000000003</v>
      </c>
      <c r="E49" s="21"/>
      <c r="F49" s="21">
        <f>[2]отмостка!D10</f>
        <v>0.52900000000000003</v>
      </c>
    </row>
    <row r="50" spans="1:6" ht="15">
      <c r="A50" s="58"/>
      <c r="B50" s="59"/>
      <c r="C50" s="19" t="s">
        <v>18</v>
      </c>
      <c r="D50" s="14">
        <f t="shared" si="2"/>
        <v>582.26200000000017</v>
      </c>
      <c r="E50" s="21"/>
      <c r="F50" s="21">
        <f>[2]отмостка!F11</f>
        <v>582.26200000000017</v>
      </c>
    </row>
    <row r="51" spans="1:6" ht="15">
      <c r="A51" s="58" t="s">
        <v>62</v>
      </c>
      <c r="B51" s="63" t="s">
        <v>63</v>
      </c>
      <c r="C51" s="19" t="s">
        <v>41</v>
      </c>
      <c r="D51" s="14">
        <f t="shared" si="2"/>
        <v>1539</v>
      </c>
      <c r="E51" s="21">
        <v>1539</v>
      </c>
      <c r="F51" s="21"/>
    </row>
    <row r="52" spans="1:6" ht="15">
      <c r="A52" s="58"/>
      <c r="B52" s="63"/>
      <c r="C52" s="19" t="s">
        <v>18</v>
      </c>
      <c r="D52" s="14">
        <f t="shared" si="2"/>
        <v>888.21699999999998</v>
      </c>
      <c r="E52" s="21">
        <v>888.21699999999998</v>
      </c>
      <c r="F52" s="21"/>
    </row>
    <row r="53" spans="1:6" ht="15">
      <c r="A53" s="58" t="s">
        <v>64</v>
      </c>
      <c r="B53" s="63" t="s">
        <v>65</v>
      </c>
      <c r="C53" s="19" t="s">
        <v>41</v>
      </c>
      <c r="D53" s="14">
        <f t="shared" si="2"/>
        <v>0</v>
      </c>
      <c r="E53" s="21">
        <f>'[2]мет.дв. реш.'!E12</f>
        <v>0</v>
      </c>
      <c r="F53" s="21"/>
    </row>
    <row r="54" spans="1:6" ht="15">
      <c r="A54" s="58"/>
      <c r="B54" s="63"/>
      <c r="C54" s="19" t="s">
        <v>18</v>
      </c>
      <c r="D54" s="14">
        <f t="shared" si="2"/>
        <v>0</v>
      </c>
      <c r="E54" s="21">
        <f>'[2]мет.дв. реш.'!E13</f>
        <v>0</v>
      </c>
      <c r="F54" s="21"/>
    </row>
    <row r="55" spans="1:6" ht="15">
      <c r="A55" s="58" t="s">
        <v>66</v>
      </c>
      <c r="B55" s="63" t="s">
        <v>67</v>
      </c>
      <c r="C55" s="19" t="s">
        <v>41</v>
      </c>
      <c r="D55" s="14">
        <f t="shared" si="2"/>
        <v>993</v>
      </c>
      <c r="E55" s="21">
        <v>912</v>
      </c>
      <c r="F55" s="21">
        <f>[2]ПВХ!F13</f>
        <v>81</v>
      </c>
    </row>
    <row r="56" spans="1:6" ht="15">
      <c r="A56" s="58"/>
      <c r="B56" s="63"/>
      <c r="C56" s="19" t="s">
        <v>18</v>
      </c>
      <c r="D56" s="14">
        <f t="shared" si="2"/>
        <v>2240.0880000000002</v>
      </c>
      <c r="E56" s="21">
        <v>465.79499999999996</v>
      </c>
      <c r="F56" s="21">
        <f>[2]ПВХ!F14</f>
        <v>1774.2930000000003</v>
      </c>
    </row>
    <row r="57" spans="1:6" ht="15">
      <c r="A57" s="58" t="s">
        <v>68</v>
      </c>
      <c r="B57" s="63" t="s">
        <v>69</v>
      </c>
      <c r="C57" s="19" t="s">
        <v>21</v>
      </c>
      <c r="D57" s="14">
        <f t="shared" si="2"/>
        <v>0.97320000000000007</v>
      </c>
      <c r="E57" s="21">
        <f>[2]козырьков!E15+[2]балконов!E13</f>
        <v>0.74920000000000009</v>
      </c>
      <c r="F57" s="21">
        <f>[2]козырьков!F15+[2]балконов!F13</f>
        <v>0.224</v>
      </c>
    </row>
    <row r="58" spans="1:6" ht="15">
      <c r="A58" s="58"/>
      <c r="B58" s="63"/>
      <c r="C58" s="19" t="s">
        <v>18</v>
      </c>
      <c r="D58" s="14">
        <f t="shared" si="2"/>
        <v>2138.5929999999998</v>
      </c>
      <c r="E58" s="21">
        <f>[2]козырьков!E16+[2]балконов!E15</f>
        <v>798.45199999999954</v>
      </c>
      <c r="F58" s="21">
        <f>[2]козырьков!F16+[2]балконов!F15</f>
        <v>1340.1410000000001</v>
      </c>
    </row>
    <row r="59" spans="1:6" ht="15">
      <c r="A59" s="58" t="s">
        <v>70</v>
      </c>
      <c r="B59" s="63" t="s">
        <v>71</v>
      </c>
      <c r="C59" s="19" t="s">
        <v>41</v>
      </c>
      <c r="D59" s="14"/>
      <c r="E59" s="21"/>
      <c r="F59" s="21"/>
    </row>
    <row r="60" spans="1:6" ht="15">
      <c r="A60" s="58"/>
      <c r="B60" s="63"/>
      <c r="C60" s="19" t="s">
        <v>18</v>
      </c>
      <c r="D60" s="14"/>
      <c r="E60" s="21"/>
      <c r="F60" s="21"/>
    </row>
    <row r="61" spans="1:6" ht="15">
      <c r="A61" s="58" t="s">
        <v>72</v>
      </c>
      <c r="B61" s="59" t="s">
        <v>73</v>
      </c>
      <c r="C61" s="19" t="s">
        <v>41</v>
      </c>
      <c r="D61" s="14"/>
      <c r="E61" s="21"/>
      <c r="F61" s="21"/>
    </row>
    <row r="62" spans="1:6" ht="15">
      <c r="A62" s="58"/>
      <c r="B62" s="59"/>
      <c r="C62" s="19" t="s">
        <v>18</v>
      </c>
      <c r="D62" s="14"/>
      <c r="E62" s="21"/>
      <c r="F62" s="21"/>
    </row>
    <row r="63" spans="1:6" ht="15">
      <c r="A63" s="58" t="s">
        <v>74</v>
      </c>
      <c r="B63" s="63" t="s">
        <v>75</v>
      </c>
      <c r="C63" s="19" t="s">
        <v>76</v>
      </c>
      <c r="D63" s="14"/>
      <c r="E63" s="21"/>
      <c r="F63" s="21"/>
    </row>
    <row r="64" spans="1:6" ht="12.75" customHeight="1">
      <c r="A64" s="58"/>
      <c r="B64" s="63"/>
      <c r="C64" s="19" t="s">
        <v>18</v>
      </c>
      <c r="D64" s="14"/>
      <c r="E64" s="21"/>
      <c r="F64" s="21"/>
    </row>
    <row r="65" spans="1:801" ht="15">
      <c r="A65" s="58" t="s">
        <v>77</v>
      </c>
      <c r="B65" s="63" t="s">
        <v>78</v>
      </c>
      <c r="C65" s="19" t="s">
        <v>41</v>
      </c>
      <c r="D65" s="25"/>
      <c r="E65" s="21"/>
      <c r="F65" s="21"/>
    </row>
    <row r="66" spans="1:801" ht="15">
      <c r="A66" s="58"/>
      <c r="B66" s="63"/>
      <c r="C66" s="19" t="s">
        <v>18</v>
      </c>
      <c r="D66" s="25"/>
      <c r="E66" s="21"/>
      <c r="F66" s="21"/>
    </row>
    <row r="67" spans="1:801" ht="15">
      <c r="A67" s="58" t="s">
        <v>79</v>
      </c>
      <c r="B67" s="63" t="s">
        <v>80</v>
      </c>
      <c r="C67" s="19" t="s">
        <v>41</v>
      </c>
      <c r="D67" s="14"/>
      <c r="E67" s="21"/>
      <c r="F67" s="21"/>
    </row>
    <row r="68" spans="1:801" ht="15">
      <c r="A68" s="58"/>
      <c r="B68" s="63"/>
      <c r="C68" s="19" t="s">
        <v>18</v>
      </c>
      <c r="D68" s="14"/>
      <c r="E68" s="21"/>
      <c r="F68" s="21"/>
    </row>
    <row r="69" spans="1:801" ht="15">
      <c r="A69" s="58" t="s">
        <v>81</v>
      </c>
      <c r="B69" s="63" t="s">
        <v>82</v>
      </c>
      <c r="C69" s="19" t="s">
        <v>83</v>
      </c>
      <c r="D69" s="14"/>
      <c r="E69" s="21"/>
      <c r="F69" s="21"/>
    </row>
    <row r="70" spans="1:801" ht="15">
      <c r="A70" s="58"/>
      <c r="B70" s="63"/>
      <c r="C70" s="19" t="s">
        <v>18</v>
      </c>
      <c r="D70" s="14"/>
      <c r="E70" s="21"/>
      <c r="F70" s="21"/>
    </row>
    <row r="71" spans="1:801" ht="15">
      <c r="A71" s="58" t="s">
        <v>84</v>
      </c>
      <c r="B71" s="63" t="s">
        <v>85</v>
      </c>
      <c r="C71" s="19" t="s">
        <v>76</v>
      </c>
      <c r="D71" s="14">
        <f>E71+F71</f>
        <v>0.38200000000000001</v>
      </c>
      <c r="E71" s="21"/>
      <c r="F71" s="21">
        <v>0.38200000000000001</v>
      </c>
    </row>
    <row r="72" spans="1:801" ht="15">
      <c r="A72" s="58"/>
      <c r="B72" s="63"/>
      <c r="C72" s="19" t="s">
        <v>18</v>
      </c>
      <c r="D72" s="14">
        <f>E72+F72</f>
        <v>513.774</v>
      </c>
      <c r="E72" s="21"/>
      <c r="F72" s="21">
        <v>513.774</v>
      </c>
    </row>
    <row r="73" spans="1:801" s="16" customFormat="1" ht="15">
      <c r="A73" s="26" t="s">
        <v>86</v>
      </c>
      <c r="B73" s="27" t="s">
        <v>87</v>
      </c>
      <c r="C73" s="13" t="s">
        <v>18</v>
      </c>
      <c r="D73" s="14">
        <f>E73+F73</f>
        <v>7365.0119999999997</v>
      </c>
      <c r="E73" s="21">
        <f>E75+E85+E87</f>
        <v>7365.0119999999997</v>
      </c>
      <c r="F73" s="28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  <c r="HV73" s="17"/>
      <c r="HW73" s="17"/>
      <c r="HX73" s="17"/>
      <c r="HY73" s="17"/>
      <c r="HZ73" s="17"/>
      <c r="IA73" s="17"/>
      <c r="IB73" s="17"/>
      <c r="IC73" s="17"/>
      <c r="ID73" s="17"/>
      <c r="IE73" s="17"/>
      <c r="IF73" s="17"/>
      <c r="IG73" s="17"/>
      <c r="IH73" s="17"/>
      <c r="II73" s="17"/>
      <c r="IJ73" s="17"/>
      <c r="IK73" s="17"/>
      <c r="IL73" s="17"/>
      <c r="IM73" s="17"/>
      <c r="IN73" s="17"/>
      <c r="IO73" s="17"/>
      <c r="IP73" s="17"/>
      <c r="IQ73" s="17"/>
      <c r="IR73" s="17"/>
      <c r="IS73" s="17"/>
      <c r="IT73" s="17"/>
      <c r="IU73" s="17"/>
      <c r="IV73" s="17"/>
      <c r="IW73" s="17"/>
      <c r="IX73" s="17"/>
      <c r="IY73" s="17"/>
      <c r="IZ73" s="17"/>
      <c r="JA73" s="17"/>
      <c r="JB73" s="17"/>
      <c r="JC73" s="17"/>
      <c r="JD73" s="17"/>
      <c r="JE73" s="17"/>
      <c r="JF73" s="17"/>
      <c r="JG73" s="17"/>
      <c r="JH73" s="17"/>
      <c r="JI73" s="17"/>
      <c r="JJ73" s="17"/>
      <c r="JK73" s="17"/>
      <c r="JL73" s="17"/>
      <c r="JM73" s="17"/>
      <c r="JN73" s="17"/>
      <c r="JO73" s="17"/>
      <c r="JP73" s="17"/>
      <c r="JQ73" s="17"/>
      <c r="JR73" s="17"/>
      <c r="JS73" s="17"/>
      <c r="JT73" s="17"/>
      <c r="JU73" s="17"/>
      <c r="JV73" s="17"/>
      <c r="JW73" s="17"/>
      <c r="JX73" s="17"/>
      <c r="JY73" s="17"/>
      <c r="JZ73" s="17"/>
      <c r="KA73" s="17"/>
      <c r="KB73" s="17"/>
      <c r="KC73" s="17"/>
      <c r="KD73" s="17"/>
      <c r="KE73" s="17"/>
      <c r="KF73" s="17"/>
      <c r="KG73" s="17"/>
      <c r="KH73" s="17"/>
      <c r="KI73" s="17"/>
      <c r="KJ73" s="17"/>
      <c r="KK73" s="17"/>
      <c r="KL73" s="17"/>
      <c r="KM73" s="17"/>
      <c r="KN73" s="17"/>
      <c r="KO73" s="17"/>
      <c r="KP73" s="17"/>
      <c r="KQ73" s="17"/>
      <c r="KR73" s="17"/>
      <c r="KS73" s="17"/>
      <c r="KT73" s="17"/>
      <c r="KU73" s="17"/>
      <c r="KV73" s="17"/>
      <c r="KW73" s="17"/>
      <c r="KX73" s="17"/>
      <c r="KY73" s="17"/>
      <c r="KZ73" s="17"/>
      <c r="LA73" s="17"/>
      <c r="LB73" s="17"/>
      <c r="LC73" s="17"/>
      <c r="LD73" s="17"/>
      <c r="LE73" s="17"/>
      <c r="LF73" s="17"/>
      <c r="LG73" s="17"/>
      <c r="LH73" s="17"/>
      <c r="LI73" s="17"/>
      <c r="LJ73" s="17"/>
      <c r="LK73" s="17"/>
      <c r="LL73" s="17"/>
      <c r="LM73" s="17"/>
      <c r="LN73" s="17"/>
      <c r="LO73" s="17"/>
      <c r="LP73" s="17"/>
      <c r="LQ73" s="17"/>
      <c r="LR73" s="17"/>
      <c r="LS73" s="17"/>
      <c r="LT73" s="17"/>
      <c r="LU73" s="17"/>
      <c r="LV73" s="17"/>
      <c r="LW73" s="17"/>
      <c r="LX73" s="17"/>
      <c r="LY73" s="17"/>
      <c r="LZ73" s="17"/>
      <c r="MA73" s="17"/>
      <c r="MB73" s="17"/>
      <c r="MC73" s="17"/>
      <c r="MD73" s="17"/>
      <c r="ME73" s="17"/>
      <c r="MF73" s="17"/>
      <c r="MG73" s="17"/>
      <c r="MH73" s="17"/>
      <c r="MI73" s="17"/>
      <c r="MJ73" s="17"/>
      <c r="MK73" s="17"/>
      <c r="ML73" s="17"/>
      <c r="MM73" s="17"/>
      <c r="MN73" s="17"/>
      <c r="MO73" s="17"/>
      <c r="MP73" s="17"/>
      <c r="MQ73" s="17"/>
      <c r="MR73" s="17"/>
      <c r="MS73" s="17"/>
      <c r="MT73" s="17"/>
      <c r="MU73" s="17"/>
      <c r="MV73" s="17"/>
      <c r="MW73" s="17"/>
      <c r="MX73" s="17"/>
      <c r="MY73" s="17"/>
      <c r="MZ73" s="17"/>
      <c r="NA73" s="17"/>
      <c r="NB73" s="17"/>
      <c r="NC73" s="17"/>
      <c r="ND73" s="17"/>
      <c r="NE73" s="17"/>
      <c r="NF73" s="17"/>
      <c r="NG73" s="17"/>
      <c r="NH73" s="17"/>
      <c r="NI73" s="17"/>
      <c r="NJ73" s="17"/>
      <c r="NK73" s="17"/>
      <c r="NL73" s="17"/>
      <c r="NM73" s="17"/>
      <c r="NN73" s="17"/>
      <c r="NO73" s="17"/>
      <c r="NP73" s="17"/>
      <c r="NQ73" s="17"/>
      <c r="NR73" s="17"/>
      <c r="NS73" s="17"/>
      <c r="NT73" s="17"/>
      <c r="NU73" s="17"/>
      <c r="NV73" s="17"/>
      <c r="NW73" s="17"/>
      <c r="NX73" s="17"/>
      <c r="NY73" s="17"/>
      <c r="NZ73" s="17"/>
      <c r="OA73" s="17"/>
      <c r="OB73" s="17"/>
      <c r="OC73" s="17"/>
      <c r="OD73" s="17"/>
      <c r="OE73" s="17"/>
      <c r="OF73" s="17"/>
      <c r="OG73" s="17"/>
      <c r="OH73" s="17"/>
      <c r="OI73" s="17"/>
      <c r="OJ73" s="17"/>
      <c r="OK73" s="17"/>
      <c r="OL73" s="17"/>
      <c r="OM73" s="17"/>
      <c r="ON73" s="17"/>
      <c r="OO73" s="17"/>
      <c r="OP73" s="17"/>
      <c r="OQ73" s="17"/>
      <c r="OR73" s="17"/>
      <c r="OS73" s="17"/>
      <c r="OT73" s="17"/>
      <c r="OU73" s="17"/>
      <c r="OV73" s="17"/>
      <c r="OW73" s="17"/>
      <c r="OX73" s="17"/>
      <c r="OY73" s="17"/>
      <c r="OZ73" s="17"/>
      <c r="PA73" s="17"/>
      <c r="PB73" s="17"/>
      <c r="PC73" s="17"/>
      <c r="PD73" s="17"/>
      <c r="PE73" s="17"/>
      <c r="PF73" s="17"/>
      <c r="PG73" s="17"/>
      <c r="PH73" s="17"/>
      <c r="PI73" s="17"/>
      <c r="PJ73" s="17"/>
      <c r="PK73" s="17"/>
      <c r="PL73" s="17"/>
      <c r="PM73" s="17"/>
      <c r="PN73" s="17"/>
      <c r="PO73" s="17"/>
      <c r="PP73" s="17"/>
      <c r="PQ73" s="17"/>
      <c r="PR73" s="17"/>
      <c r="PS73" s="17"/>
      <c r="PT73" s="17"/>
      <c r="PU73" s="17"/>
      <c r="PV73" s="17"/>
      <c r="PW73" s="17"/>
      <c r="PX73" s="17"/>
      <c r="PY73" s="17"/>
      <c r="PZ73" s="17"/>
      <c r="QA73" s="17"/>
      <c r="QB73" s="17"/>
      <c r="QC73" s="17"/>
      <c r="QD73" s="17"/>
      <c r="QE73" s="17"/>
      <c r="QF73" s="17"/>
      <c r="QG73" s="17"/>
      <c r="QH73" s="17"/>
      <c r="QI73" s="17"/>
      <c r="QJ73" s="17"/>
      <c r="QK73" s="17"/>
      <c r="QL73" s="17"/>
      <c r="QM73" s="17"/>
      <c r="QN73" s="17"/>
      <c r="QO73" s="17"/>
      <c r="QP73" s="17"/>
      <c r="QQ73" s="17"/>
      <c r="QR73" s="17"/>
      <c r="QS73" s="17"/>
      <c r="QT73" s="17"/>
      <c r="QU73" s="17"/>
      <c r="QV73" s="17"/>
      <c r="QW73" s="17"/>
      <c r="QX73" s="17"/>
      <c r="QY73" s="17"/>
      <c r="QZ73" s="17"/>
      <c r="RA73" s="17"/>
      <c r="RB73" s="17"/>
      <c r="RC73" s="17"/>
      <c r="RD73" s="17"/>
      <c r="RE73" s="17"/>
      <c r="RF73" s="17"/>
      <c r="RG73" s="17"/>
      <c r="RH73" s="17"/>
      <c r="RI73" s="17"/>
      <c r="RJ73" s="17"/>
      <c r="RK73" s="17"/>
      <c r="RL73" s="17"/>
      <c r="RM73" s="17"/>
      <c r="RN73" s="17"/>
      <c r="RO73" s="17"/>
      <c r="RP73" s="17"/>
      <c r="RQ73" s="17"/>
      <c r="RR73" s="17"/>
      <c r="RS73" s="17"/>
      <c r="RT73" s="17"/>
      <c r="RU73" s="17"/>
      <c r="RV73" s="17"/>
      <c r="RW73" s="17"/>
      <c r="RX73" s="17"/>
      <c r="RY73" s="17"/>
      <c r="RZ73" s="17"/>
      <c r="SA73" s="17"/>
      <c r="SB73" s="17"/>
      <c r="SC73" s="17"/>
      <c r="SD73" s="17"/>
      <c r="SE73" s="17"/>
      <c r="SF73" s="17"/>
      <c r="SG73" s="17"/>
      <c r="SH73" s="17"/>
      <c r="SI73" s="17"/>
      <c r="SJ73" s="17"/>
      <c r="SK73" s="17"/>
      <c r="SL73" s="17"/>
      <c r="SM73" s="17"/>
      <c r="SN73" s="17"/>
      <c r="SO73" s="17"/>
      <c r="SP73" s="17"/>
      <c r="SQ73" s="17"/>
      <c r="SR73" s="17"/>
      <c r="SS73" s="17"/>
      <c r="ST73" s="17"/>
      <c r="SU73" s="17"/>
      <c r="SV73" s="17"/>
      <c r="SW73" s="17"/>
      <c r="SX73" s="17"/>
      <c r="SY73" s="17"/>
      <c r="SZ73" s="17"/>
      <c r="TA73" s="17"/>
      <c r="TB73" s="17"/>
      <c r="TC73" s="17"/>
      <c r="TD73" s="17"/>
      <c r="TE73" s="17"/>
      <c r="TF73" s="17"/>
      <c r="TG73" s="17"/>
      <c r="TH73" s="17"/>
      <c r="TI73" s="17"/>
      <c r="TJ73" s="17"/>
      <c r="TK73" s="17"/>
      <c r="TL73" s="17"/>
      <c r="TM73" s="17"/>
      <c r="TN73" s="17"/>
      <c r="TO73" s="17"/>
      <c r="TP73" s="17"/>
      <c r="TQ73" s="17"/>
      <c r="TR73" s="17"/>
      <c r="TS73" s="17"/>
      <c r="TT73" s="17"/>
      <c r="TU73" s="17"/>
      <c r="TV73" s="17"/>
      <c r="TW73" s="17"/>
      <c r="TX73" s="17"/>
      <c r="TY73" s="17"/>
      <c r="TZ73" s="17"/>
      <c r="UA73" s="17"/>
      <c r="UB73" s="17"/>
      <c r="UC73" s="17"/>
      <c r="UD73" s="17"/>
      <c r="UE73" s="17"/>
      <c r="UF73" s="17"/>
      <c r="UG73" s="17"/>
      <c r="UH73" s="17"/>
      <c r="UI73" s="17"/>
      <c r="UJ73" s="17"/>
      <c r="UK73" s="17"/>
      <c r="UL73" s="17"/>
      <c r="UM73" s="17"/>
      <c r="UN73" s="17"/>
      <c r="UO73" s="17"/>
      <c r="UP73" s="17"/>
      <c r="UQ73" s="17"/>
      <c r="UR73" s="17"/>
      <c r="US73" s="17"/>
      <c r="UT73" s="17"/>
      <c r="UU73" s="17"/>
      <c r="UV73" s="17"/>
      <c r="UW73" s="17"/>
      <c r="UX73" s="17"/>
      <c r="UY73" s="17"/>
      <c r="UZ73" s="17"/>
      <c r="VA73" s="17"/>
      <c r="VB73" s="17"/>
      <c r="VC73" s="17"/>
      <c r="VD73" s="17"/>
      <c r="VE73" s="17"/>
      <c r="VF73" s="17"/>
      <c r="VG73" s="17"/>
      <c r="VH73" s="17"/>
      <c r="VI73" s="17"/>
      <c r="VJ73" s="17"/>
      <c r="VK73" s="17"/>
      <c r="VL73" s="17"/>
      <c r="VM73" s="17"/>
      <c r="VN73" s="17"/>
      <c r="VO73" s="17"/>
      <c r="VP73" s="17"/>
      <c r="VQ73" s="17"/>
      <c r="VR73" s="17"/>
      <c r="VS73" s="17"/>
      <c r="VT73" s="17"/>
      <c r="VU73" s="17"/>
      <c r="VV73" s="17"/>
      <c r="VW73" s="17"/>
      <c r="VX73" s="17"/>
      <c r="VY73" s="17"/>
      <c r="VZ73" s="17"/>
      <c r="WA73" s="17"/>
      <c r="WB73" s="17"/>
      <c r="WC73" s="17"/>
      <c r="WD73" s="17"/>
      <c r="WE73" s="17"/>
      <c r="WF73" s="17"/>
      <c r="WG73" s="17"/>
      <c r="WH73" s="17"/>
      <c r="WI73" s="17"/>
      <c r="WJ73" s="17"/>
      <c r="WK73" s="17"/>
      <c r="WL73" s="17"/>
      <c r="WM73" s="17"/>
      <c r="WN73" s="17"/>
      <c r="WO73" s="17"/>
      <c r="WP73" s="17"/>
      <c r="WQ73" s="17"/>
      <c r="WR73" s="17"/>
      <c r="WS73" s="17"/>
      <c r="WT73" s="17"/>
      <c r="WU73" s="17"/>
      <c r="WV73" s="17"/>
      <c r="WW73" s="17"/>
      <c r="WX73" s="17"/>
      <c r="WY73" s="17"/>
      <c r="WZ73" s="17"/>
      <c r="XA73" s="17"/>
      <c r="XB73" s="17"/>
      <c r="XC73" s="17"/>
      <c r="XD73" s="17"/>
      <c r="XE73" s="17"/>
      <c r="XF73" s="17"/>
      <c r="XG73" s="17"/>
      <c r="XH73" s="17"/>
      <c r="XI73" s="17"/>
      <c r="XJ73" s="17"/>
      <c r="XK73" s="17"/>
      <c r="XL73" s="17"/>
      <c r="XM73" s="17"/>
      <c r="XN73" s="17"/>
      <c r="XO73" s="17"/>
      <c r="XP73" s="17"/>
      <c r="XQ73" s="17"/>
      <c r="XR73" s="17"/>
      <c r="XS73" s="17"/>
      <c r="XT73" s="17"/>
      <c r="XU73" s="17"/>
      <c r="XV73" s="17"/>
      <c r="XW73" s="17"/>
      <c r="XX73" s="17"/>
      <c r="XY73" s="17"/>
      <c r="XZ73" s="17"/>
      <c r="YA73" s="17"/>
      <c r="YB73" s="17"/>
      <c r="YC73" s="17"/>
      <c r="YD73" s="17"/>
      <c r="YE73" s="17"/>
      <c r="YF73" s="17"/>
      <c r="YG73" s="17"/>
      <c r="YH73" s="17"/>
      <c r="YI73" s="17"/>
      <c r="YJ73" s="17"/>
      <c r="YK73" s="17"/>
      <c r="YL73" s="17"/>
      <c r="YM73" s="17"/>
      <c r="YN73" s="17"/>
      <c r="YO73" s="17"/>
      <c r="YP73" s="17"/>
      <c r="YQ73" s="17"/>
      <c r="YR73" s="17"/>
      <c r="YS73" s="17"/>
      <c r="YT73" s="17"/>
      <c r="YU73" s="17"/>
      <c r="YV73" s="17"/>
      <c r="YW73" s="17"/>
      <c r="YX73" s="17"/>
      <c r="YY73" s="17"/>
      <c r="YZ73" s="17"/>
      <c r="ZA73" s="17"/>
      <c r="ZB73" s="17"/>
      <c r="ZC73" s="17"/>
      <c r="ZD73" s="17"/>
      <c r="ZE73" s="17"/>
      <c r="ZF73" s="17"/>
      <c r="ZG73" s="17"/>
      <c r="ZH73" s="17"/>
      <c r="ZI73" s="17"/>
      <c r="ZJ73" s="17"/>
      <c r="ZK73" s="17"/>
      <c r="ZL73" s="17"/>
      <c r="ZM73" s="17"/>
      <c r="ZN73" s="17"/>
      <c r="ZO73" s="17"/>
      <c r="ZP73" s="17"/>
      <c r="ZQ73" s="17"/>
      <c r="ZR73" s="17"/>
      <c r="ZS73" s="17"/>
      <c r="ZT73" s="17"/>
      <c r="ZU73" s="17"/>
      <c r="ZV73" s="17"/>
      <c r="ZW73" s="17"/>
      <c r="ZX73" s="17"/>
      <c r="ZY73" s="17"/>
      <c r="ZZ73" s="17"/>
      <c r="AAA73" s="17"/>
      <c r="AAB73" s="17"/>
      <c r="AAC73" s="17"/>
      <c r="AAD73" s="17"/>
      <c r="AAE73" s="17"/>
      <c r="AAF73" s="17"/>
      <c r="AAG73" s="17"/>
      <c r="AAH73" s="17"/>
      <c r="AAI73" s="17"/>
      <c r="AAJ73" s="17"/>
      <c r="AAK73" s="17"/>
      <c r="AAL73" s="17"/>
      <c r="AAM73" s="17"/>
      <c r="AAN73" s="17"/>
      <c r="AAO73" s="17"/>
      <c r="AAP73" s="17"/>
      <c r="AAQ73" s="17"/>
      <c r="AAR73" s="17"/>
      <c r="AAS73" s="17"/>
      <c r="AAT73" s="17"/>
      <c r="AAU73" s="17"/>
      <c r="AAV73" s="17"/>
      <c r="AAW73" s="17"/>
      <c r="AAX73" s="17"/>
      <c r="AAY73" s="17"/>
      <c r="AAZ73" s="17"/>
      <c r="ABA73" s="17"/>
      <c r="ABB73" s="17"/>
      <c r="ABC73" s="17"/>
      <c r="ABD73" s="17"/>
      <c r="ABE73" s="17"/>
      <c r="ABF73" s="17"/>
      <c r="ABG73" s="17"/>
      <c r="ABH73" s="17"/>
      <c r="ABI73" s="17"/>
      <c r="ABJ73" s="17"/>
      <c r="ABK73" s="17"/>
      <c r="ABL73" s="17"/>
      <c r="ABM73" s="17"/>
      <c r="ABN73" s="17"/>
      <c r="ABO73" s="17"/>
      <c r="ABP73" s="17"/>
      <c r="ABQ73" s="17"/>
      <c r="ABR73" s="17"/>
      <c r="ABS73" s="17"/>
      <c r="ABT73" s="17"/>
      <c r="ABU73" s="17"/>
      <c r="ABV73" s="17"/>
      <c r="ABW73" s="17"/>
      <c r="ABX73" s="17"/>
      <c r="ABY73" s="17"/>
      <c r="ABZ73" s="17"/>
      <c r="ACA73" s="17"/>
      <c r="ACB73" s="17"/>
      <c r="ACC73" s="17"/>
      <c r="ACD73" s="17"/>
      <c r="ACE73" s="17"/>
      <c r="ACF73" s="17"/>
      <c r="ACG73" s="17"/>
      <c r="ACH73" s="17"/>
      <c r="ACI73" s="17"/>
      <c r="ACJ73" s="17"/>
      <c r="ACK73" s="17"/>
      <c r="ACL73" s="17"/>
      <c r="ACM73" s="17"/>
      <c r="ACN73" s="17"/>
      <c r="ACO73" s="17"/>
      <c r="ACP73" s="17"/>
      <c r="ACQ73" s="17"/>
      <c r="ACR73" s="17"/>
      <c r="ACS73" s="17"/>
      <c r="ACT73" s="17"/>
      <c r="ACU73" s="17"/>
      <c r="ACV73" s="17"/>
      <c r="ACW73" s="17"/>
      <c r="ACX73" s="17"/>
      <c r="ACY73" s="17"/>
      <c r="ACZ73" s="17"/>
      <c r="ADA73" s="17"/>
      <c r="ADB73" s="17"/>
      <c r="ADC73" s="17"/>
      <c r="ADD73" s="17"/>
      <c r="ADE73" s="17"/>
      <c r="ADF73" s="17"/>
      <c r="ADG73" s="17"/>
      <c r="ADH73" s="17"/>
      <c r="ADI73" s="17"/>
      <c r="ADJ73" s="17"/>
      <c r="ADK73" s="17"/>
      <c r="ADL73" s="17"/>
      <c r="ADM73" s="17"/>
      <c r="ADN73" s="17"/>
      <c r="ADO73" s="17"/>
      <c r="ADP73" s="17"/>
      <c r="ADQ73" s="17"/>
      <c r="ADR73" s="17"/>
      <c r="ADS73" s="17"/>
      <c r="ADT73" s="17"/>
      <c r="ADU73" s="17"/>
    </row>
    <row r="74" spans="1:801" ht="15">
      <c r="A74" s="58" t="s">
        <v>88</v>
      </c>
      <c r="B74" s="59" t="s">
        <v>89</v>
      </c>
      <c r="C74" s="19" t="s">
        <v>46</v>
      </c>
      <c r="D74" s="14">
        <f t="shared" ref="D74:D98" si="3">E74+F74</f>
        <v>4.8559999999999901</v>
      </c>
      <c r="E74" s="21">
        <f>[2]сантехника!E8</f>
        <v>4.8559999999999901</v>
      </c>
      <c r="F74" s="21"/>
    </row>
    <row r="75" spans="1:801" ht="15">
      <c r="A75" s="58"/>
      <c r="B75" s="59"/>
      <c r="C75" s="19" t="s">
        <v>18</v>
      </c>
      <c r="D75" s="14">
        <f t="shared" si="3"/>
        <v>5703.5919999999996</v>
      </c>
      <c r="E75" s="21">
        <f>E77+E79+E81+E83</f>
        <v>5703.5919999999996</v>
      </c>
      <c r="F75" s="21"/>
    </row>
    <row r="76" spans="1:801" ht="15">
      <c r="A76" s="58" t="s">
        <v>90</v>
      </c>
      <c r="B76" s="59" t="s">
        <v>91</v>
      </c>
      <c r="C76" s="19" t="s">
        <v>92</v>
      </c>
      <c r="D76" s="14">
        <f t="shared" si="3"/>
        <v>0.38800000000000023</v>
      </c>
      <c r="E76" s="21">
        <f>[2]сантехника!E10</f>
        <v>0.38800000000000023</v>
      </c>
      <c r="F76" s="21"/>
    </row>
    <row r="77" spans="1:801" ht="15">
      <c r="A77" s="58"/>
      <c r="B77" s="59"/>
      <c r="C77" s="19" t="s">
        <v>18</v>
      </c>
      <c r="D77" s="14">
        <f t="shared" si="3"/>
        <v>418.57200000000006</v>
      </c>
      <c r="E77" s="21">
        <f>[2]сантехника!E11</f>
        <v>418.57200000000006</v>
      </c>
      <c r="F77" s="21"/>
    </row>
    <row r="78" spans="1:801" ht="15">
      <c r="A78" s="58" t="s">
        <v>93</v>
      </c>
      <c r="B78" s="59" t="s">
        <v>94</v>
      </c>
      <c r="C78" s="19" t="s">
        <v>46</v>
      </c>
      <c r="D78" s="14">
        <f t="shared" si="3"/>
        <v>2.2400000000000002</v>
      </c>
      <c r="E78" s="21">
        <v>2.2400000000000002</v>
      </c>
      <c r="F78" s="21"/>
    </row>
    <row r="79" spans="1:801" ht="15">
      <c r="A79" s="58"/>
      <c r="B79" s="59"/>
      <c r="C79" s="19" t="s">
        <v>18</v>
      </c>
      <c r="D79" s="14">
        <f t="shared" si="3"/>
        <v>2771.57</v>
      </c>
      <c r="E79" s="21">
        <v>2771.57</v>
      </c>
      <c r="F79" s="21"/>
    </row>
    <row r="80" spans="1:801" ht="15">
      <c r="A80" s="58" t="s">
        <v>95</v>
      </c>
      <c r="B80" s="59" t="s">
        <v>96</v>
      </c>
      <c r="C80" s="19" t="s">
        <v>46</v>
      </c>
      <c r="D80" s="14">
        <f t="shared" si="3"/>
        <v>1.28</v>
      </c>
      <c r="E80" s="21">
        <v>1.28</v>
      </c>
      <c r="F80" s="21"/>
      <c r="I80" s="5"/>
    </row>
    <row r="81" spans="1:801" ht="15">
      <c r="A81" s="58"/>
      <c r="B81" s="59"/>
      <c r="C81" s="19" t="s">
        <v>18</v>
      </c>
      <c r="D81" s="14">
        <f t="shared" si="3"/>
        <v>955.5</v>
      </c>
      <c r="E81" s="21">
        <v>955.5</v>
      </c>
      <c r="F81" s="21"/>
      <c r="I81" s="29"/>
    </row>
    <row r="82" spans="1:801" ht="15">
      <c r="A82" s="58" t="s">
        <v>97</v>
      </c>
      <c r="B82" s="59" t="s">
        <v>98</v>
      </c>
      <c r="C82" s="19" t="s">
        <v>46</v>
      </c>
      <c r="D82" s="14">
        <f t="shared" si="3"/>
        <v>0.93200000000000072</v>
      </c>
      <c r="E82" s="21">
        <f>[2]сантехника!E16</f>
        <v>0.93200000000000072</v>
      </c>
      <c r="F82" s="21"/>
      <c r="I82" s="29"/>
    </row>
    <row r="83" spans="1:801" ht="15">
      <c r="A83" s="58"/>
      <c r="B83" s="59"/>
      <c r="C83" s="19" t="s">
        <v>18</v>
      </c>
      <c r="D83" s="14">
        <f t="shared" si="3"/>
        <v>1557.95</v>
      </c>
      <c r="E83" s="21">
        <v>1557.95</v>
      </c>
      <c r="F83" s="21"/>
      <c r="I83" s="29"/>
    </row>
    <row r="84" spans="1:801" ht="15">
      <c r="A84" s="58" t="s">
        <v>99</v>
      </c>
      <c r="B84" s="59" t="s">
        <v>100</v>
      </c>
      <c r="C84" s="19" t="s">
        <v>41</v>
      </c>
      <c r="D84" s="14">
        <f t="shared" si="3"/>
        <v>88</v>
      </c>
      <c r="E84" s="21">
        <v>88</v>
      </c>
      <c r="F84" s="21"/>
      <c r="I84" s="29"/>
    </row>
    <row r="85" spans="1:801" ht="15">
      <c r="A85" s="58"/>
      <c r="B85" s="59"/>
      <c r="C85" s="19" t="s">
        <v>18</v>
      </c>
      <c r="D85" s="14">
        <f t="shared" si="3"/>
        <v>480.66</v>
      </c>
      <c r="E85" s="21">
        <v>480.66</v>
      </c>
      <c r="F85" s="21"/>
    </row>
    <row r="86" spans="1:801" ht="15">
      <c r="A86" s="58" t="s">
        <v>101</v>
      </c>
      <c r="B86" s="63" t="s">
        <v>102</v>
      </c>
      <c r="C86" s="19" t="s">
        <v>41</v>
      </c>
      <c r="D86" s="14">
        <f t="shared" si="3"/>
        <v>1350</v>
      </c>
      <c r="E86" s="21">
        <v>1350</v>
      </c>
      <c r="F86" s="21"/>
    </row>
    <row r="87" spans="1:801" ht="15">
      <c r="A87" s="58"/>
      <c r="B87" s="63"/>
      <c r="C87" s="19" t="s">
        <v>18</v>
      </c>
      <c r="D87" s="14">
        <f t="shared" si="3"/>
        <v>1180.76</v>
      </c>
      <c r="E87" s="21">
        <v>1180.76</v>
      </c>
      <c r="F87" s="21"/>
    </row>
    <row r="88" spans="1:801" s="16" customFormat="1" ht="14.25">
      <c r="A88" s="11" t="s">
        <v>103</v>
      </c>
      <c r="B88" s="27" t="s">
        <v>104</v>
      </c>
      <c r="C88" s="13" t="s">
        <v>18</v>
      </c>
      <c r="D88" s="14">
        <f t="shared" si="3"/>
        <v>8958.3425000000152</v>
      </c>
      <c r="E88" s="28">
        <v>8958.3425000000152</v>
      </c>
      <c r="F88" s="28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17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7"/>
      <c r="HN88" s="17"/>
      <c r="HO88" s="17"/>
      <c r="HP88" s="17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7"/>
      <c r="IB88" s="17"/>
      <c r="IC88" s="17"/>
      <c r="ID88" s="17"/>
      <c r="IE88" s="17"/>
      <c r="IF88" s="17"/>
      <c r="IG88" s="17"/>
      <c r="IH88" s="17"/>
      <c r="II88" s="17"/>
      <c r="IJ88" s="17"/>
      <c r="IK88" s="17"/>
      <c r="IL88" s="17"/>
      <c r="IM88" s="17"/>
      <c r="IN88" s="17"/>
      <c r="IO88" s="17"/>
      <c r="IP88" s="17"/>
      <c r="IQ88" s="17"/>
      <c r="IR88" s="17"/>
      <c r="IS88" s="17"/>
      <c r="IT88" s="17"/>
      <c r="IU88" s="17"/>
      <c r="IV88" s="17"/>
      <c r="IW88" s="17"/>
      <c r="IX88" s="17"/>
      <c r="IY88" s="17"/>
      <c r="IZ88" s="17"/>
      <c r="JA88" s="17"/>
      <c r="JB88" s="17"/>
      <c r="JC88" s="17"/>
      <c r="JD88" s="17"/>
      <c r="JE88" s="17"/>
      <c r="JF88" s="17"/>
      <c r="JG88" s="17"/>
      <c r="JH88" s="17"/>
      <c r="JI88" s="17"/>
      <c r="JJ88" s="17"/>
      <c r="JK88" s="17"/>
      <c r="JL88" s="17"/>
      <c r="JM88" s="17"/>
      <c r="JN88" s="17"/>
      <c r="JO88" s="17"/>
      <c r="JP88" s="17"/>
      <c r="JQ88" s="17"/>
      <c r="JR88" s="17"/>
      <c r="JS88" s="17"/>
      <c r="JT88" s="17"/>
      <c r="JU88" s="17"/>
      <c r="JV88" s="17"/>
      <c r="JW88" s="17"/>
      <c r="JX88" s="17"/>
      <c r="JY88" s="17"/>
      <c r="JZ88" s="17"/>
      <c r="KA88" s="17"/>
      <c r="KB88" s="17"/>
      <c r="KC88" s="17"/>
      <c r="KD88" s="17"/>
      <c r="KE88" s="17"/>
      <c r="KF88" s="17"/>
      <c r="KG88" s="17"/>
      <c r="KH88" s="17"/>
      <c r="KI88" s="17"/>
      <c r="KJ88" s="17"/>
      <c r="KK88" s="17"/>
      <c r="KL88" s="17"/>
      <c r="KM88" s="17"/>
      <c r="KN88" s="17"/>
      <c r="KO88" s="17"/>
      <c r="KP88" s="17"/>
      <c r="KQ88" s="17"/>
      <c r="KR88" s="17"/>
      <c r="KS88" s="17"/>
      <c r="KT88" s="17"/>
      <c r="KU88" s="17"/>
      <c r="KV88" s="17"/>
      <c r="KW88" s="17"/>
      <c r="KX88" s="17"/>
      <c r="KY88" s="17"/>
      <c r="KZ88" s="17"/>
      <c r="LA88" s="17"/>
      <c r="LB88" s="17"/>
      <c r="LC88" s="17"/>
      <c r="LD88" s="17"/>
      <c r="LE88" s="17"/>
      <c r="LF88" s="17"/>
      <c r="LG88" s="17"/>
      <c r="LH88" s="17"/>
      <c r="LI88" s="17"/>
      <c r="LJ88" s="17"/>
      <c r="LK88" s="17"/>
      <c r="LL88" s="17"/>
      <c r="LM88" s="17"/>
      <c r="LN88" s="17"/>
      <c r="LO88" s="17"/>
      <c r="LP88" s="17"/>
      <c r="LQ88" s="17"/>
      <c r="LR88" s="17"/>
      <c r="LS88" s="17"/>
      <c r="LT88" s="17"/>
      <c r="LU88" s="17"/>
      <c r="LV88" s="17"/>
      <c r="LW88" s="17"/>
      <c r="LX88" s="17"/>
      <c r="LY88" s="17"/>
      <c r="LZ88" s="17"/>
      <c r="MA88" s="17"/>
      <c r="MB88" s="17"/>
      <c r="MC88" s="17"/>
      <c r="MD88" s="17"/>
      <c r="ME88" s="17"/>
      <c r="MF88" s="17"/>
      <c r="MG88" s="17"/>
      <c r="MH88" s="17"/>
      <c r="MI88" s="17"/>
      <c r="MJ88" s="17"/>
      <c r="MK88" s="17"/>
      <c r="ML88" s="17"/>
      <c r="MM88" s="17"/>
      <c r="MN88" s="17"/>
      <c r="MO88" s="17"/>
      <c r="MP88" s="17"/>
      <c r="MQ88" s="17"/>
      <c r="MR88" s="17"/>
      <c r="MS88" s="17"/>
      <c r="MT88" s="17"/>
      <c r="MU88" s="17"/>
      <c r="MV88" s="17"/>
      <c r="MW88" s="17"/>
      <c r="MX88" s="17"/>
      <c r="MY88" s="17"/>
      <c r="MZ88" s="17"/>
      <c r="NA88" s="17"/>
      <c r="NB88" s="17"/>
      <c r="NC88" s="17"/>
      <c r="ND88" s="17"/>
      <c r="NE88" s="17"/>
      <c r="NF88" s="17"/>
      <c r="NG88" s="17"/>
      <c r="NH88" s="17"/>
      <c r="NI88" s="17"/>
      <c r="NJ88" s="17"/>
      <c r="NK88" s="17"/>
      <c r="NL88" s="17"/>
      <c r="NM88" s="17"/>
      <c r="NN88" s="17"/>
      <c r="NO88" s="17"/>
      <c r="NP88" s="17"/>
      <c r="NQ88" s="17"/>
      <c r="NR88" s="17"/>
      <c r="NS88" s="17"/>
      <c r="NT88" s="17"/>
      <c r="NU88" s="17"/>
      <c r="NV88" s="17"/>
      <c r="NW88" s="17"/>
      <c r="NX88" s="17"/>
      <c r="NY88" s="17"/>
      <c r="NZ88" s="17"/>
      <c r="OA88" s="17"/>
      <c r="OB88" s="17"/>
      <c r="OC88" s="17"/>
      <c r="OD88" s="17"/>
      <c r="OE88" s="17"/>
      <c r="OF88" s="17"/>
      <c r="OG88" s="17"/>
      <c r="OH88" s="17"/>
      <c r="OI88" s="17"/>
      <c r="OJ88" s="17"/>
      <c r="OK88" s="17"/>
      <c r="OL88" s="17"/>
      <c r="OM88" s="17"/>
      <c r="ON88" s="17"/>
      <c r="OO88" s="17"/>
      <c r="OP88" s="17"/>
      <c r="OQ88" s="17"/>
      <c r="OR88" s="17"/>
      <c r="OS88" s="17"/>
      <c r="OT88" s="17"/>
      <c r="OU88" s="17"/>
      <c r="OV88" s="17"/>
      <c r="OW88" s="17"/>
      <c r="OX88" s="17"/>
      <c r="OY88" s="17"/>
      <c r="OZ88" s="17"/>
      <c r="PA88" s="17"/>
      <c r="PB88" s="17"/>
      <c r="PC88" s="17"/>
      <c r="PD88" s="17"/>
      <c r="PE88" s="17"/>
      <c r="PF88" s="17"/>
      <c r="PG88" s="17"/>
      <c r="PH88" s="17"/>
      <c r="PI88" s="17"/>
      <c r="PJ88" s="17"/>
      <c r="PK88" s="17"/>
      <c r="PL88" s="17"/>
      <c r="PM88" s="17"/>
      <c r="PN88" s="17"/>
      <c r="PO88" s="17"/>
      <c r="PP88" s="17"/>
      <c r="PQ88" s="17"/>
      <c r="PR88" s="17"/>
      <c r="PS88" s="17"/>
      <c r="PT88" s="17"/>
      <c r="PU88" s="17"/>
      <c r="PV88" s="17"/>
      <c r="PW88" s="17"/>
      <c r="PX88" s="17"/>
      <c r="PY88" s="17"/>
      <c r="PZ88" s="17"/>
      <c r="QA88" s="17"/>
      <c r="QB88" s="17"/>
      <c r="QC88" s="17"/>
      <c r="QD88" s="17"/>
      <c r="QE88" s="17"/>
      <c r="QF88" s="17"/>
      <c r="QG88" s="17"/>
      <c r="QH88" s="17"/>
      <c r="QI88" s="17"/>
      <c r="QJ88" s="17"/>
      <c r="QK88" s="17"/>
      <c r="QL88" s="17"/>
      <c r="QM88" s="17"/>
      <c r="QN88" s="17"/>
      <c r="QO88" s="17"/>
      <c r="QP88" s="17"/>
      <c r="QQ88" s="17"/>
      <c r="QR88" s="17"/>
      <c r="QS88" s="17"/>
      <c r="QT88" s="17"/>
      <c r="QU88" s="17"/>
      <c r="QV88" s="17"/>
      <c r="QW88" s="17"/>
      <c r="QX88" s="17"/>
      <c r="QY88" s="17"/>
      <c r="QZ88" s="17"/>
      <c r="RA88" s="17"/>
      <c r="RB88" s="17"/>
      <c r="RC88" s="17"/>
      <c r="RD88" s="17"/>
      <c r="RE88" s="17"/>
      <c r="RF88" s="17"/>
      <c r="RG88" s="17"/>
      <c r="RH88" s="17"/>
      <c r="RI88" s="17"/>
      <c r="RJ88" s="17"/>
      <c r="RK88" s="17"/>
      <c r="RL88" s="17"/>
      <c r="RM88" s="17"/>
      <c r="RN88" s="17"/>
      <c r="RO88" s="17"/>
      <c r="RP88" s="17"/>
      <c r="RQ88" s="17"/>
      <c r="RR88" s="17"/>
      <c r="RS88" s="17"/>
      <c r="RT88" s="17"/>
      <c r="RU88" s="17"/>
      <c r="RV88" s="17"/>
      <c r="RW88" s="17"/>
      <c r="RX88" s="17"/>
      <c r="RY88" s="17"/>
      <c r="RZ88" s="17"/>
      <c r="SA88" s="17"/>
      <c r="SB88" s="17"/>
      <c r="SC88" s="17"/>
      <c r="SD88" s="17"/>
      <c r="SE88" s="17"/>
      <c r="SF88" s="17"/>
      <c r="SG88" s="17"/>
      <c r="SH88" s="17"/>
      <c r="SI88" s="17"/>
      <c r="SJ88" s="17"/>
      <c r="SK88" s="17"/>
      <c r="SL88" s="17"/>
      <c r="SM88" s="17"/>
      <c r="SN88" s="17"/>
      <c r="SO88" s="17"/>
      <c r="SP88" s="17"/>
      <c r="SQ88" s="17"/>
      <c r="SR88" s="17"/>
      <c r="SS88" s="17"/>
      <c r="ST88" s="17"/>
      <c r="SU88" s="17"/>
      <c r="SV88" s="17"/>
      <c r="SW88" s="17"/>
      <c r="SX88" s="17"/>
      <c r="SY88" s="17"/>
      <c r="SZ88" s="17"/>
      <c r="TA88" s="17"/>
      <c r="TB88" s="17"/>
      <c r="TC88" s="17"/>
      <c r="TD88" s="17"/>
      <c r="TE88" s="17"/>
      <c r="TF88" s="17"/>
      <c r="TG88" s="17"/>
      <c r="TH88" s="17"/>
      <c r="TI88" s="17"/>
      <c r="TJ88" s="17"/>
      <c r="TK88" s="17"/>
      <c r="TL88" s="17"/>
      <c r="TM88" s="17"/>
      <c r="TN88" s="17"/>
      <c r="TO88" s="17"/>
      <c r="TP88" s="17"/>
      <c r="TQ88" s="17"/>
      <c r="TR88" s="17"/>
      <c r="TS88" s="17"/>
      <c r="TT88" s="17"/>
      <c r="TU88" s="17"/>
      <c r="TV88" s="17"/>
      <c r="TW88" s="17"/>
      <c r="TX88" s="17"/>
      <c r="TY88" s="17"/>
      <c r="TZ88" s="17"/>
      <c r="UA88" s="17"/>
      <c r="UB88" s="17"/>
      <c r="UC88" s="17"/>
      <c r="UD88" s="17"/>
      <c r="UE88" s="17"/>
      <c r="UF88" s="17"/>
      <c r="UG88" s="17"/>
      <c r="UH88" s="17"/>
      <c r="UI88" s="17"/>
      <c r="UJ88" s="17"/>
      <c r="UK88" s="17"/>
      <c r="UL88" s="17"/>
      <c r="UM88" s="17"/>
      <c r="UN88" s="17"/>
      <c r="UO88" s="17"/>
      <c r="UP88" s="17"/>
      <c r="UQ88" s="17"/>
      <c r="UR88" s="17"/>
      <c r="US88" s="17"/>
      <c r="UT88" s="17"/>
      <c r="UU88" s="17"/>
      <c r="UV88" s="17"/>
      <c r="UW88" s="17"/>
      <c r="UX88" s="17"/>
      <c r="UY88" s="17"/>
      <c r="UZ88" s="17"/>
      <c r="VA88" s="17"/>
      <c r="VB88" s="17"/>
      <c r="VC88" s="17"/>
      <c r="VD88" s="17"/>
      <c r="VE88" s="17"/>
      <c r="VF88" s="17"/>
      <c r="VG88" s="17"/>
      <c r="VH88" s="17"/>
      <c r="VI88" s="17"/>
      <c r="VJ88" s="17"/>
      <c r="VK88" s="17"/>
      <c r="VL88" s="17"/>
      <c r="VM88" s="17"/>
      <c r="VN88" s="17"/>
      <c r="VO88" s="17"/>
      <c r="VP88" s="17"/>
      <c r="VQ88" s="17"/>
      <c r="VR88" s="17"/>
      <c r="VS88" s="17"/>
      <c r="VT88" s="17"/>
      <c r="VU88" s="17"/>
      <c r="VV88" s="17"/>
      <c r="VW88" s="17"/>
      <c r="VX88" s="17"/>
      <c r="VY88" s="17"/>
      <c r="VZ88" s="17"/>
      <c r="WA88" s="17"/>
      <c r="WB88" s="17"/>
      <c r="WC88" s="17"/>
      <c r="WD88" s="17"/>
      <c r="WE88" s="17"/>
      <c r="WF88" s="17"/>
      <c r="WG88" s="17"/>
      <c r="WH88" s="17"/>
      <c r="WI88" s="17"/>
      <c r="WJ88" s="17"/>
      <c r="WK88" s="17"/>
      <c r="WL88" s="17"/>
      <c r="WM88" s="17"/>
      <c r="WN88" s="17"/>
      <c r="WO88" s="17"/>
      <c r="WP88" s="17"/>
      <c r="WQ88" s="17"/>
      <c r="WR88" s="17"/>
      <c r="WS88" s="17"/>
      <c r="WT88" s="17"/>
      <c r="WU88" s="17"/>
      <c r="WV88" s="17"/>
      <c r="WW88" s="17"/>
      <c r="WX88" s="17"/>
      <c r="WY88" s="17"/>
      <c r="WZ88" s="17"/>
      <c r="XA88" s="17"/>
      <c r="XB88" s="17"/>
      <c r="XC88" s="17"/>
      <c r="XD88" s="17"/>
      <c r="XE88" s="17"/>
      <c r="XF88" s="17"/>
      <c r="XG88" s="17"/>
      <c r="XH88" s="17"/>
      <c r="XI88" s="17"/>
      <c r="XJ88" s="17"/>
      <c r="XK88" s="17"/>
      <c r="XL88" s="17"/>
      <c r="XM88" s="17"/>
      <c r="XN88" s="17"/>
      <c r="XO88" s="17"/>
      <c r="XP88" s="17"/>
      <c r="XQ88" s="17"/>
      <c r="XR88" s="17"/>
      <c r="XS88" s="17"/>
      <c r="XT88" s="17"/>
      <c r="XU88" s="17"/>
      <c r="XV88" s="17"/>
      <c r="XW88" s="17"/>
      <c r="XX88" s="17"/>
      <c r="XY88" s="17"/>
      <c r="XZ88" s="17"/>
      <c r="YA88" s="17"/>
      <c r="YB88" s="17"/>
      <c r="YC88" s="17"/>
      <c r="YD88" s="17"/>
      <c r="YE88" s="17"/>
      <c r="YF88" s="17"/>
      <c r="YG88" s="17"/>
      <c r="YH88" s="17"/>
      <c r="YI88" s="17"/>
      <c r="YJ88" s="17"/>
      <c r="YK88" s="17"/>
      <c r="YL88" s="17"/>
      <c r="YM88" s="17"/>
      <c r="YN88" s="17"/>
      <c r="YO88" s="17"/>
      <c r="YP88" s="17"/>
      <c r="YQ88" s="17"/>
      <c r="YR88" s="17"/>
      <c r="YS88" s="17"/>
      <c r="YT88" s="17"/>
      <c r="YU88" s="17"/>
      <c r="YV88" s="17"/>
      <c r="YW88" s="17"/>
      <c r="YX88" s="17"/>
      <c r="YY88" s="17"/>
      <c r="YZ88" s="17"/>
      <c r="ZA88" s="17"/>
      <c r="ZB88" s="17"/>
      <c r="ZC88" s="17"/>
      <c r="ZD88" s="17"/>
      <c r="ZE88" s="17"/>
      <c r="ZF88" s="17"/>
      <c r="ZG88" s="17"/>
      <c r="ZH88" s="17"/>
      <c r="ZI88" s="17"/>
      <c r="ZJ88" s="17"/>
      <c r="ZK88" s="17"/>
      <c r="ZL88" s="17"/>
      <c r="ZM88" s="17"/>
      <c r="ZN88" s="17"/>
      <c r="ZO88" s="17"/>
      <c r="ZP88" s="17"/>
      <c r="ZQ88" s="17"/>
      <c r="ZR88" s="17"/>
      <c r="ZS88" s="17"/>
      <c r="ZT88" s="17"/>
      <c r="ZU88" s="17"/>
      <c r="ZV88" s="17"/>
      <c r="ZW88" s="17"/>
      <c r="ZX88" s="17"/>
      <c r="ZY88" s="17"/>
      <c r="ZZ88" s="17"/>
      <c r="AAA88" s="17"/>
      <c r="AAB88" s="17"/>
      <c r="AAC88" s="17"/>
      <c r="AAD88" s="17"/>
      <c r="AAE88" s="17"/>
      <c r="AAF88" s="17"/>
      <c r="AAG88" s="17"/>
      <c r="AAH88" s="17"/>
      <c r="AAI88" s="17"/>
      <c r="AAJ88" s="17"/>
      <c r="AAK88" s="17"/>
      <c r="AAL88" s="17"/>
      <c r="AAM88" s="17"/>
      <c r="AAN88" s="17"/>
      <c r="AAO88" s="17"/>
      <c r="AAP88" s="17"/>
      <c r="AAQ88" s="17"/>
      <c r="AAR88" s="17"/>
      <c r="AAS88" s="17"/>
      <c r="AAT88" s="17"/>
      <c r="AAU88" s="17"/>
      <c r="AAV88" s="17"/>
      <c r="AAW88" s="17"/>
      <c r="AAX88" s="17"/>
      <c r="AAY88" s="17"/>
      <c r="AAZ88" s="17"/>
      <c r="ABA88" s="17"/>
      <c r="ABB88" s="17"/>
      <c r="ABC88" s="17"/>
      <c r="ABD88" s="17"/>
      <c r="ABE88" s="17"/>
      <c r="ABF88" s="17"/>
      <c r="ABG88" s="17"/>
      <c r="ABH88" s="17"/>
      <c r="ABI88" s="17"/>
      <c r="ABJ88" s="17"/>
      <c r="ABK88" s="17"/>
      <c r="ABL88" s="17"/>
      <c r="ABM88" s="17"/>
      <c r="ABN88" s="17"/>
      <c r="ABO88" s="17"/>
      <c r="ABP88" s="17"/>
      <c r="ABQ88" s="17"/>
      <c r="ABR88" s="17"/>
      <c r="ABS88" s="17"/>
      <c r="ABT88" s="17"/>
      <c r="ABU88" s="17"/>
      <c r="ABV88" s="17"/>
      <c r="ABW88" s="17"/>
      <c r="ABX88" s="17"/>
      <c r="ABY88" s="17"/>
      <c r="ABZ88" s="17"/>
      <c r="ACA88" s="17"/>
      <c r="ACB88" s="17"/>
      <c r="ACC88" s="17"/>
      <c r="ACD88" s="17"/>
      <c r="ACE88" s="17"/>
      <c r="ACF88" s="17"/>
      <c r="ACG88" s="17"/>
      <c r="ACH88" s="17"/>
      <c r="ACI88" s="17"/>
      <c r="ACJ88" s="17"/>
      <c r="ACK88" s="17"/>
      <c r="ACL88" s="17"/>
      <c r="ACM88" s="17"/>
      <c r="ACN88" s="17"/>
      <c r="ACO88" s="17"/>
      <c r="ACP88" s="17"/>
      <c r="ACQ88" s="17"/>
      <c r="ACR88" s="17"/>
      <c r="ACS88" s="17"/>
      <c r="ACT88" s="17"/>
      <c r="ACU88" s="17"/>
      <c r="ACV88" s="17"/>
      <c r="ACW88" s="17"/>
      <c r="ACX88" s="17"/>
      <c r="ACY88" s="17"/>
      <c r="ACZ88" s="17"/>
      <c r="ADA88" s="17"/>
      <c r="ADB88" s="17"/>
      <c r="ADC88" s="17"/>
      <c r="ADD88" s="17"/>
      <c r="ADE88" s="17"/>
      <c r="ADF88" s="17"/>
      <c r="ADG88" s="17"/>
      <c r="ADH88" s="17"/>
      <c r="ADI88" s="17"/>
      <c r="ADJ88" s="17"/>
      <c r="ADK88" s="17"/>
      <c r="ADL88" s="17"/>
      <c r="ADM88" s="17"/>
      <c r="ADN88" s="17"/>
      <c r="ADO88" s="17"/>
      <c r="ADP88" s="17"/>
      <c r="ADQ88" s="17"/>
      <c r="ADR88" s="17"/>
      <c r="ADS88" s="17"/>
      <c r="ADT88" s="17"/>
      <c r="ADU88" s="17"/>
    </row>
    <row r="89" spans="1:801" ht="15">
      <c r="A89" s="60">
        <v>25</v>
      </c>
      <c r="B89" s="59" t="s">
        <v>105</v>
      </c>
      <c r="C89" s="19" t="s">
        <v>46</v>
      </c>
      <c r="D89" s="14">
        <f t="shared" si="3"/>
        <v>0</v>
      </c>
      <c r="E89" s="21">
        <v>0</v>
      </c>
      <c r="F89" s="30"/>
    </row>
    <row r="90" spans="1:801" ht="15">
      <c r="A90" s="60"/>
      <c r="B90" s="59"/>
      <c r="C90" s="19" t="s">
        <v>18</v>
      </c>
      <c r="D90" s="14">
        <f t="shared" si="3"/>
        <v>0</v>
      </c>
      <c r="E90" s="21">
        <v>0</v>
      </c>
      <c r="F90" s="30"/>
    </row>
    <row r="91" spans="1:801" ht="15">
      <c r="A91" s="60">
        <v>26</v>
      </c>
      <c r="B91" s="62" t="s">
        <v>106</v>
      </c>
      <c r="C91" s="31" t="s">
        <v>41</v>
      </c>
      <c r="D91" s="14">
        <f t="shared" si="3"/>
        <v>1962</v>
      </c>
      <c r="E91" s="21">
        <v>1962</v>
      </c>
      <c r="F91" s="30"/>
    </row>
    <row r="92" spans="1:801" ht="15">
      <c r="A92" s="60"/>
      <c r="B92" s="62"/>
      <c r="C92" s="19" t="s">
        <v>18</v>
      </c>
      <c r="D92" s="14">
        <f t="shared" si="3"/>
        <v>2692.1145000000001</v>
      </c>
      <c r="E92" s="21">
        <v>2692.1145000000001</v>
      </c>
      <c r="F92" s="30"/>
    </row>
    <row r="93" spans="1:801" ht="15">
      <c r="A93" s="58" t="s">
        <v>107</v>
      </c>
      <c r="B93" s="59" t="s">
        <v>108</v>
      </c>
      <c r="C93" s="19" t="s">
        <v>41</v>
      </c>
      <c r="D93" s="14">
        <f t="shared" si="3"/>
        <v>174</v>
      </c>
      <c r="E93" s="21">
        <v>174</v>
      </c>
      <c r="F93" s="30"/>
    </row>
    <row r="94" spans="1:801" ht="15">
      <c r="A94" s="58"/>
      <c r="B94" s="59"/>
      <c r="C94" s="19" t="s">
        <v>18</v>
      </c>
      <c r="D94" s="14">
        <f t="shared" si="3"/>
        <v>6266.2310000000125</v>
      </c>
      <c r="E94" s="21">
        <v>6266.2310000000125</v>
      </c>
      <c r="F94" s="30"/>
    </row>
    <row r="95" spans="1:801" s="16" customFormat="1" ht="24.75" customHeight="1">
      <c r="A95" s="11" t="s">
        <v>109</v>
      </c>
      <c r="B95" s="32" t="s">
        <v>110</v>
      </c>
      <c r="C95" s="13" t="s">
        <v>18</v>
      </c>
      <c r="D95" s="14">
        <f t="shared" si="3"/>
        <v>1312.84</v>
      </c>
      <c r="E95" s="28"/>
      <c r="F95" s="28">
        <f>F97</f>
        <v>1312.84</v>
      </c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17"/>
      <c r="GM95" s="17"/>
      <c r="GN95" s="17"/>
      <c r="GO95" s="17"/>
      <c r="GP95" s="17"/>
      <c r="GQ95" s="17"/>
      <c r="GR95" s="17"/>
      <c r="GS95" s="17"/>
      <c r="GT95" s="17"/>
      <c r="GU95" s="17"/>
      <c r="GV95" s="17"/>
      <c r="GW95" s="17"/>
      <c r="GX95" s="17"/>
      <c r="GY95" s="17"/>
      <c r="GZ95" s="17"/>
      <c r="HA95" s="17"/>
      <c r="HB95" s="17"/>
      <c r="HC95" s="17"/>
      <c r="HD95" s="17"/>
      <c r="HE95" s="17"/>
      <c r="HF95" s="17"/>
      <c r="HG95" s="17"/>
      <c r="HH95" s="17"/>
      <c r="HI95" s="17"/>
      <c r="HJ95" s="17"/>
      <c r="HK95" s="17"/>
      <c r="HL95" s="17"/>
      <c r="HM95" s="17"/>
      <c r="HN95" s="17"/>
      <c r="HO95" s="17"/>
      <c r="HP95" s="17"/>
      <c r="HQ95" s="17"/>
      <c r="HR95" s="17"/>
      <c r="HS95" s="17"/>
      <c r="HT95" s="17"/>
      <c r="HU95" s="17"/>
      <c r="HV95" s="17"/>
      <c r="HW95" s="17"/>
      <c r="HX95" s="17"/>
      <c r="HY95" s="17"/>
      <c r="HZ95" s="17"/>
      <c r="IA95" s="17"/>
      <c r="IB95" s="17"/>
      <c r="IC95" s="17"/>
      <c r="ID95" s="17"/>
      <c r="IE95" s="17"/>
      <c r="IF95" s="17"/>
      <c r="IG95" s="17"/>
      <c r="IH95" s="17"/>
      <c r="II95" s="17"/>
      <c r="IJ95" s="17"/>
      <c r="IK95" s="17"/>
      <c r="IL95" s="17"/>
      <c r="IM95" s="17"/>
      <c r="IN95" s="17"/>
      <c r="IO95" s="17"/>
      <c r="IP95" s="17"/>
      <c r="IQ95" s="17"/>
      <c r="IR95" s="17"/>
      <c r="IS95" s="17"/>
      <c r="IT95" s="17"/>
      <c r="IU95" s="17"/>
      <c r="IV95" s="17"/>
      <c r="IW95" s="17"/>
      <c r="IX95" s="17"/>
      <c r="IY95" s="17"/>
      <c r="IZ95" s="17"/>
      <c r="JA95" s="17"/>
      <c r="JB95" s="17"/>
      <c r="JC95" s="17"/>
      <c r="JD95" s="17"/>
      <c r="JE95" s="17"/>
      <c r="JF95" s="17"/>
      <c r="JG95" s="17"/>
      <c r="JH95" s="17"/>
      <c r="JI95" s="17"/>
      <c r="JJ95" s="17"/>
      <c r="JK95" s="17"/>
      <c r="JL95" s="17"/>
      <c r="JM95" s="17"/>
      <c r="JN95" s="17"/>
      <c r="JO95" s="17"/>
      <c r="JP95" s="17"/>
      <c r="JQ95" s="17"/>
      <c r="JR95" s="17"/>
      <c r="JS95" s="17"/>
      <c r="JT95" s="17"/>
      <c r="JU95" s="17"/>
      <c r="JV95" s="17"/>
      <c r="JW95" s="17"/>
      <c r="JX95" s="17"/>
      <c r="JY95" s="17"/>
      <c r="JZ95" s="17"/>
      <c r="KA95" s="17"/>
      <c r="KB95" s="17"/>
      <c r="KC95" s="17"/>
      <c r="KD95" s="17"/>
      <c r="KE95" s="17"/>
      <c r="KF95" s="17"/>
      <c r="KG95" s="17"/>
      <c r="KH95" s="17"/>
      <c r="KI95" s="17"/>
      <c r="KJ95" s="17"/>
      <c r="KK95" s="17"/>
      <c r="KL95" s="17"/>
      <c r="KM95" s="17"/>
      <c r="KN95" s="17"/>
      <c r="KO95" s="17"/>
      <c r="KP95" s="17"/>
      <c r="KQ95" s="17"/>
      <c r="KR95" s="17"/>
      <c r="KS95" s="17"/>
      <c r="KT95" s="17"/>
      <c r="KU95" s="17"/>
      <c r="KV95" s="17"/>
      <c r="KW95" s="17"/>
      <c r="KX95" s="17"/>
      <c r="KY95" s="17"/>
      <c r="KZ95" s="17"/>
      <c r="LA95" s="17"/>
      <c r="LB95" s="17"/>
      <c r="LC95" s="17"/>
      <c r="LD95" s="17"/>
      <c r="LE95" s="17"/>
      <c r="LF95" s="17"/>
      <c r="LG95" s="17"/>
      <c r="LH95" s="17"/>
      <c r="LI95" s="17"/>
      <c r="LJ95" s="17"/>
      <c r="LK95" s="17"/>
      <c r="LL95" s="17"/>
      <c r="LM95" s="17"/>
      <c r="LN95" s="17"/>
      <c r="LO95" s="17"/>
      <c r="LP95" s="17"/>
      <c r="LQ95" s="17"/>
      <c r="LR95" s="17"/>
      <c r="LS95" s="17"/>
      <c r="LT95" s="17"/>
      <c r="LU95" s="17"/>
      <c r="LV95" s="17"/>
      <c r="LW95" s="17"/>
      <c r="LX95" s="17"/>
      <c r="LY95" s="17"/>
      <c r="LZ95" s="17"/>
      <c r="MA95" s="17"/>
      <c r="MB95" s="17"/>
      <c r="MC95" s="17"/>
      <c r="MD95" s="17"/>
      <c r="ME95" s="17"/>
      <c r="MF95" s="17"/>
      <c r="MG95" s="17"/>
      <c r="MH95" s="17"/>
      <c r="MI95" s="17"/>
      <c r="MJ95" s="17"/>
      <c r="MK95" s="17"/>
      <c r="ML95" s="17"/>
      <c r="MM95" s="17"/>
      <c r="MN95" s="17"/>
      <c r="MO95" s="17"/>
      <c r="MP95" s="17"/>
      <c r="MQ95" s="17"/>
      <c r="MR95" s="17"/>
      <c r="MS95" s="17"/>
      <c r="MT95" s="17"/>
      <c r="MU95" s="17"/>
      <c r="MV95" s="17"/>
      <c r="MW95" s="17"/>
      <c r="MX95" s="17"/>
      <c r="MY95" s="17"/>
      <c r="MZ95" s="17"/>
      <c r="NA95" s="17"/>
      <c r="NB95" s="17"/>
      <c r="NC95" s="17"/>
      <c r="ND95" s="17"/>
      <c r="NE95" s="17"/>
      <c r="NF95" s="17"/>
      <c r="NG95" s="17"/>
      <c r="NH95" s="17"/>
      <c r="NI95" s="17"/>
      <c r="NJ95" s="17"/>
      <c r="NK95" s="17"/>
      <c r="NL95" s="17"/>
      <c r="NM95" s="17"/>
      <c r="NN95" s="17"/>
      <c r="NO95" s="17"/>
      <c r="NP95" s="17"/>
      <c r="NQ95" s="17"/>
      <c r="NR95" s="17"/>
      <c r="NS95" s="17"/>
      <c r="NT95" s="17"/>
      <c r="NU95" s="17"/>
      <c r="NV95" s="17"/>
      <c r="NW95" s="17"/>
      <c r="NX95" s="17"/>
      <c r="NY95" s="17"/>
      <c r="NZ95" s="17"/>
      <c r="OA95" s="17"/>
      <c r="OB95" s="17"/>
      <c r="OC95" s="17"/>
      <c r="OD95" s="17"/>
      <c r="OE95" s="17"/>
      <c r="OF95" s="17"/>
      <c r="OG95" s="17"/>
      <c r="OH95" s="17"/>
      <c r="OI95" s="17"/>
      <c r="OJ95" s="17"/>
      <c r="OK95" s="17"/>
      <c r="OL95" s="17"/>
      <c r="OM95" s="17"/>
      <c r="ON95" s="17"/>
      <c r="OO95" s="17"/>
      <c r="OP95" s="17"/>
      <c r="OQ95" s="17"/>
      <c r="OR95" s="17"/>
      <c r="OS95" s="17"/>
      <c r="OT95" s="17"/>
      <c r="OU95" s="17"/>
      <c r="OV95" s="17"/>
      <c r="OW95" s="17"/>
      <c r="OX95" s="17"/>
      <c r="OY95" s="17"/>
      <c r="OZ95" s="17"/>
      <c r="PA95" s="17"/>
      <c r="PB95" s="17"/>
      <c r="PC95" s="17"/>
      <c r="PD95" s="17"/>
      <c r="PE95" s="17"/>
      <c r="PF95" s="17"/>
      <c r="PG95" s="17"/>
      <c r="PH95" s="17"/>
      <c r="PI95" s="17"/>
      <c r="PJ95" s="17"/>
      <c r="PK95" s="17"/>
      <c r="PL95" s="17"/>
      <c r="PM95" s="17"/>
      <c r="PN95" s="17"/>
      <c r="PO95" s="17"/>
      <c r="PP95" s="17"/>
      <c r="PQ95" s="17"/>
      <c r="PR95" s="17"/>
      <c r="PS95" s="17"/>
      <c r="PT95" s="17"/>
      <c r="PU95" s="17"/>
      <c r="PV95" s="17"/>
      <c r="PW95" s="17"/>
      <c r="PX95" s="17"/>
      <c r="PY95" s="17"/>
      <c r="PZ95" s="17"/>
      <c r="QA95" s="17"/>
      <c r="QB95" s="17"/>
      <c r="QC95" s="17"/>
      <c r="QD95" s="17"/>
      <c r="QE95" s="17"/>
      <c r="QF95" s="17"/>
      <c r="QG95" s="17"/>
      <c r="QH95" s="17"/>
      <c r="QI95" s="17"/>
      <c r="QJ95" s="17"/>
      <c r="QK95" s="17"/>
      <c r="QL95" s="17"/>
      <c r="QM95" s="17"/>
      <c r="QN95" s="17"/>
      <c r="QO95" s="17"/>
      <c r="QP95" s="17"/>
      <c r="QQ95" s="17"/>
      <c r="QR95" s="17"/>
      <c r="QS95" s="17"/>
      <c r="QT95" s="17"/>
      <c r="QU95" s="17"/>
      <c r="QV95" s="17"/>
      <c r="QW95" s="17"/>
      <c r="QX95" s="17"/>
      <c r="QY95" s="17"/>
      <c r="QZ95" s="17"/>
      <c r="RA95" s="17"/>
      <c r="RB95" s="17"/>
      <c r="RC95" s="17"/>
      <c r="RD95" s="17"/>
      <c r="RE95" s="17"/>
      <c r="RF95" s="17"/>
      <c r="RG95" s="17"/>
      <c r="RH95" s="17"/>
      <c r="RI95" s="17"/>
      <c r="RJ95" s="17"/>
      <c r="RK95" s="17"/>
      <c r="RL95" s="17"/>
      <c r="RM95" s="17"/>
      <c r="RN95" s="17"/>
      <c r="RO95" s="17"/>
      <c r="RP95" s="17"/>
      <c r="RQ95" s="17"/>
      <c r="RR95" s="17"/>
      <c r="RS95" s="17"/>
      <c r="RT95" s="17"/>
      <c r="RU95" s="17"/>
      <c r="RV95" s="17"/>
      <c r="RW95" s="17"/>
      <c r="RX95" s="17"/>
      <c r="RY95" s="17"/>
      <c r="RZ95" s="17"/>
      <c r="SA95" s="17"/>
      <c r="SB95" s="17"/>
      <c r="SC95" s="17"/>
      <c r="SD95" s="17"/>
      <c r="SE95" s="17"/>
      <c r="SF95" s="17"/>
      <c r="SG95" s="17"/>
      <c r="SH95" s="17"/>
      <c r="SI95" s="17"/>
      <c r="SJ95" s="17"/>
      <c r="SK95" s="17"/>
      <c r="SL95" s="17"/>
      <c r="SM95" s="17"/>
      <c r="SN95" s="17"/>
      <c r="SO95" s="17"/>
      <c r="SP95" s="17"/>
      <c r="SQ95" s="17"/>
      <c r="SR95" s="17"/>
      <c r="SS95" s="17"/>
      <c r="ST95" s="17"/>
      <c r="SU95" s="17"/>
      <c r="SV95" s="17"/>
      <c r="SW95" s="17"/>
      <c r="SX95" s="17"/>
      <c r="SY95" s="17"/>
      <c r="SZ95" s="17"/>
      <c r="TA95" s="17"/>
      <c r="TB95" s="17"/>
      <c r="TC95" s="17"/>
      <c r="TD95" s="17"/>
      <c r="TE95" s="17"/>
      <c r="TF95" s="17"/>
      <c r="TG95" s="17"/>
      <c r="TH95" s="17"/>
      <c r="TI95" s="17"/>
      <c r="TJ95" s="17"/>
      <c r="TK95" s="17"/>
      <c r="TL95" s="17"/>
      <c r="TM95" s="17"/>
      <c r="TN95" s="17"/>
      <c r="TO95" s="17"/>
      <c r="TP95" s="17"/>
      <c r="TQ95" s="17"/>
      <c r="TR95" s="17"/>
      <c r="TS95" s="17"/>
      <c r="TT95" s="17"/>
      <c r="TU95" s="17"/>
      <c r="TV95" s="17"/>
      <c r="TW95" s="17"/>
      <c r="TX95" s="17"/>
      <c r="TY95" s="17"/>
      <c r="TZ95" s="17"/>
      <c r="UA95" s="17"/>
      <c r="UB95" s="17"/>
      <c r="UC95" s="17"/>
      <c r="UD95" s="17"/>
      <c r="UE95" s="17"/>
      <c r="UF95" s="17"/>
      <c r="UG95" s="17"/>
      <c r="UH95" s="17"/>
      <c r="UI95" s="17"/>
      <c r="UJ95" s="17"/>
      <c r="UK95" s="17"/>
      <c r="UL95" s="17"/>
      <c r="UM95" s="17"/>
      <c r="UN95" s="17"/>
      <c r="UO95" s="17"/>
      <c r="UP95" s="17"/>
      <c r="UQ95" s="17"/>
      <c r="UR95" s="17"/>
      <c r="US95" s="17"/>
      <c r="UT95" s="17"/>
      <c r="UU95" s="17"/>
      <c r="UV95" s="17"/>
      <c r="UW95" s="17"/>
      <c r="UX95" s="17"/>
      <c r="UY95" s="17"/>
      <c r="UZ95" s="17"/>
      <c r="VA95" s="17"/>
      <c r="VB95" s="17"/>
      <c r="VC95" s="17"/>
      <c r="VD95" s="17"/>
      <c r="VE95" s="17"/>
      <c r="VF95" s="17"/>
      <c r="VG95" s="17"/>
      <c r="VH95" s="17"/>
      <c r="VI95" s="17"/>
      <c r="VJ95" s="17"/>
      <c r="VK95" s="17"/>
      <c r="VL95" s="17"/>
      <c r="VM95" s="17"/>
      <c r="VN95" s="17"/>
      <c r="VO95" s="17"/>
      <c r="VP95" s="17"/>
      <c r="VQ95" s="17"/>
      <c r="VR95" s="17"/>
      <c r="VS95" s="17"/>
      <c r="VT95" s="17"/>
      <c r="VU95" s="17"/>
      <c r="VV95" s="17"/>
      <c r="VW95" s="17"/>
      <c r="VX95" s="17"/>
      <c r="VY95" s="17"/>
      <c r="VZ95" s="17"/>
      <c r="WA95" s="17"/>
      <c r="WB95" s="17"/>
      <c r="WC95" s="17"/>
      <c r="WD95" s="17"/>
      <c r="WE95" s="17"/>
      <c r="WF95" s="17"/>
      <c r="WG95" s="17"/>
      <c r="WH95" s="17"/>
      <c r="WI95" s="17"/>
      <c r="WJ95" s="17"/>
      <c r="WK95" s="17"/>
      <c r="WL95" s="17"/>
      <c r="WM95" s="17"/>
      <c r="WN95" s="17"/>
      <c r="WO95" s="17"/>
      <c r="WP95" s="17"/>
      <c r="WQ95" s="17"/>
      <c r="WR95" s="17"/>
      <c r="WS95" s="17"/>
      <c r="WT95" s="17"/>
      <c r="WU95" s="17"/>
      <c r="WV95" s="17"/>
      <c r="WW95" s="17"/>
      <c r="WX95" s="17"/>
      <c r="WY95" s="17"/>
      <c r="WZ95" s="17"/>
      <c r="XA95" s="17"/>
      <c r="XB95" s="17"/>
      <c r="XC95" s="17"/>
      <c r="XD95" s="17"/>
      <c r="XE95" s="17"/>
      <c r="XF95" s="17"/>
      <c r="XG95" s="17"/>
      <c r="XH95" s="17"/>
      <c r="XI95" s="17"/>
      <c r="XJ95" s="17"/>
      <c r="XK95" s="17"/>
      <c r="XL95" s="17"/>
      <c r="XM95" s="17"/>
      <c r="XN95" s="17"/>
      <c r="XO95" s="17"/>
      <c r="XP95" s="17"/>
      <c r="XQ95" s="17"/>
      <c r="XR95" s="17"/>
      <c r="XS95" s="17"/>
      <c r="XT95" s="17"/>
      <c r="XU95" s="17"/>
      <c r="XV95" s="17"/>
      <c r="XW95" s="17"/>
      <c r="XX95" s="17"/>
      <c r="XY95" s="17"/>
      <c r="XZ95" s="17"/>
      <c r="YA95" s="17"/>
      <c r="YB95" s="17"/>
      <c r="YC95" s="17"/>
      <c r="YD95" s="17"/>
      <c r="YE95" s="17"/>
      <c r="YF95" s="17"/>
      <c r="YG95" s="17"/>
      <c r="YH95" s="17"/>
      <c r="YI95" s="17"/>
      <c r="YJ95" s="17"/>
      <c r="YK95" s="17"/>
      <c r="YL95" s="17"/>
      <c r="YM95" s="17"/>
      <c r="YN95" s="17"/>
      <c r="YO95" s="17"/>
      <c r="YP95" s="17"/>
      <c r="YQ95" s="17"/>
      <c r="YR95" s="17"/>
      <c r="YS95" s="17"/>
      <c r="YT95" s="17"/>
      <c r="YU95" s="17"/>
      <c r="YV95" s="17"/>
      <c r="YW95" s="17"/>
      <c r="YX95" s="17"/>
      <c r="YY95" s="17"/>
      <c r="YZ95" s="17"/>
      <c r="ZA95" s="17"/>
      <c r="ZB95" s="17"/>
      <c r="ZC95" s="17"/>
      <c r="ZD95" s="17"/>
      <c r="ZE95" s="17"/>
      <c r="ZF95" s="17"/>
      <c r="ZG95" s="17"/>
      <c r="ZH95" s="17"/>
      <c r="ZI95" s="17"/>
      <c r="ZJ95" s="17"/>
      <c r="ZK95" s="17"/>
      <c r="ZL95" s="17"/>
      <c r="ZM95" s="17"/>
      <c r="ZN95" s="17"/>
      <c r="ZO95" s="17"/>
      <c r="ZP95" s="17"/>
      <c r="ZQ95" s="17"/>
      <c r="ZR95" s="17"/>
      <c r="ZS95" s="17"/>
      <c r="ZT95" s="17"/>
      <c r="ZU95" s="17"/>
      <c r="ZV95" s="17"/>
      <c r="ZW95" s="17"/>
      <c r="ZX95" s="17"/>
      <c r="ZY95" s="17"/>
      <c r="ZZ95" s="17"/>
      <c r="AAA95" s="17"/>
      <c r="AAB95" s="17"/>
      <c r="AAC95" s="17"/>
      <c r="AAD95" s="17"/>
      <c r="AAE95" s="17"/>
      <c r="AAF95" s="17"/>
      <c r="AAG95" s="17"/>
      <c r="AAH95" s="17"/>
      <c r="AAI95" s="17"/>
      <c r="AAJ95" s="17"/>
      <c r="AAK95" s="17"/>
      <c r="AAL95" s="17"/>
      <c r="AAM95" s="17"/>
      <c r="AAN95" s="17"/>
      <c r="AAO95" s="17"/>
      <c r="AAP95" s="17"/>
      <c r="AAQ95" s="17"/>
      <c r="AAR95" s="17"/>
      <c r="AAS95" s="17"/>
      <c r="AAT95" s="17"/>
      <c r="AAU95" s="17"/>
      <c r="AAV95" s="17"/>
      <c r="AAW95" s="17"/>
      <c r="AAX95" s="17"/>
      <c r="AAY95" s="17"/>
      <c r="AAZ95" s="17"/>
      <c r="ABA95" s="17"/>
      <c r="ABB95" s="17"/>
      <c r="ABC95" s="17"/>
      <c r="ABD95" s="17"/>
      <c r="ABE95" s="17"/>
      <c r="ABF95" s="17"/>
      <c r="ABG95" s="17"/>
      <c r="ABH95" s="17"/>
      <c r="ABI95" s="17"/>
      <c r="ABJ95" s="17"/>
      <c r="ABK95" s="17"/>
      <c r="ABL95" s="17"/>
      <c r="ABM95" s="17"/>
      <c r="ABN95" s="17"/>
      <c r="ABO95" s="17"/>
      <c r="ABP95" s="17"/>
      <c r="ABQ95" s="17"/>
      <c r="ABR95" s="17"/>
      <c r="ABS95" s="17"/>
      <c r="ABT95" s="17"/>
      <c r="ABU95" s="17"/>
      <c r="ABV95" s="17"/>
      <c r="ABW95" s="17"/>
      <c r="ABX95" s="17"/>
      <c r="ABY95" s="17"/>
      <c r="ABZ95" s="17"/>
      <c r="ACA95" s="17"/>
      <c r="ACB95" s="17"/>
      <c r="ACC95" s="17"/>
      <c r="ACD95" s="17"/>
      <c r="ACE95" s="17"/>
      <c r="ACF95" s="17"/>
      <c r="ACG95" s="17"/>
      <c r="ACH95" s="17"/>
      <c r="ACI95" s="17"/>
      <c r="ACJ95" s="17"/>
      <c r="ACK95" s="17"/>
      <c r="ACL95" s="17"/>
      <c r="ACM95" s="17"/>
      <c r="ACN95" s="17"/>
      <c r="ACO95" s="17"/>
      <c r="ACP95" s="17"/>
      <c r="ACQ95" s="17"/>
      <c r="ACR95" s="17"/>
      <c r="ACS95" s="17"/>
      <c r="ACT95" s="17"/>
      <c r="ACU95" s="17"/>
      <c r="ACV95" s="17"/>
      <c r="ACW95" s="17"/>
      <c r="ACX95" s="17"/>
      <c r="ACY95" s="17"/>
      <c r="ACZ95" s="17"/>
      <c r="ADA95" s="17"/>
      <c r="ADB95" s="17"/>
      <c r="ADC95" s="17"/>
      <c r="ADD95" s="17"/>
      <c r="ADE95" s="17"/>
      <c r="ADF95" s="17"/>
      <c r="ADG95" s="17"/>
      <c r="ADH95" s="17"/>
      <c r="ADI95" s="17"/>
      <c r="ADJ95" s="17"/>
      <c r="ADK95" s="17"/>
      <c r="ADL95" s="17"/>
      <c r="ADM95" s="17"/>
      <c r="ADN95" s="17"/>
      <c r="ADO95" s="17"/>
      <c r="ADP95" s="17"/>
      <c r="ADQ95" s="17"/>
      <c r="ADR95" s="17"/>
      <c r="ADS95" s="17"/>
      <c r="ADT95" s="17"/>
      <c r="ADU95" s="17"/>
    </row>
    <row r="96" spans="1:801" ht="15">
      <c r="A96" s="22" t="s">
        <v>111</v>
      </c>
      <c r="B96" s="33" t="s">
        <v>112</v>
      </c>
      <c r="C96" s="19" t="s">
        <v>18</v>
      </c>
      <c r="D96" s="14">
        <f t="shared" si="3"/>
        <v>0</v>
      </c>
      <c r="E96" s="21"/>
      <c r="F96" s="30"/>
    </row>
    <row r="97" spans="1:11" ht="15">
      <c r="A97" s="22" t="s">
        <v>113</v>
      </c>
      <c r="B97" s="33" t="s">
        <v>114</v>
      </c>
      <c r="C97" s="19" t="s">
        <v>18</v>
      </c>
      <c r="D97" s="14">
        <f t="shared" si="3"/>
        <v>1312.84</v>
      </c>
      <c r="E97" s="21"/>
      <c r="F97" s="21">
        <v>1312.84</v>
      </c>
      <c r="J97" s="34"/>
    </row>
    <row r="98" spans="1:11" ht="15">
      <c r="A98" s="22" t="s">
        <v>115</v>
      </c>
      <c r="B98" s="33" t="s">
        <v>116</v>
      </c>
      <c r="C98" s="19" t="s">
        <v>18</v>
      </c>
      <c r="D98" s="14">
        <f t="shared" si="3"/>
        <v>20349.614150000005</v>
      </c>
      <c r="E98" s="21">
        <v>20288.410150000003</v>
      </c>
      <c r="F98" s="21">
        <f>[2]АВР!F7</f>
        <v>61.204000000000008</v>
      </c>
      <c r="I98" s="34"/>
    </row>
    <row r="99" spans="1:11" ht="14.25">
      <c r="A99" s="35"/>
      <c r="B99" s="36" t="s">
        <v>117</v>
      </c>
      <c r="C99" s="13" t="s">
        <v>18</v>
      </c>
      <c r="D99" s="37">
        <f>D98+D95+D88+D73+D14</f>
        <v>84276.905650000001</v>
      </c>
      <c r="E99" s="28">
        <f>E98+E95+E88+E73+E14</f>
        <v>45871.708650000015</v>
      </c>
      <c r="F99" s="28">
        <f>F98+F95+F88+F73+F14</f>
        <v>38405.196999999986</v>
      </c>
      <c r="G99" s="38"/>
      <c r="H99" s="39"/>
      <c r="I99" s="38"/>
      <c r="J99" s="40"/>
    </row>
    <row r="100" spans="1:11" ht="15.75">
      <c r="A100" s="41"/>
      <c r="B100" s="42"/>
      <c r="C100" s="43"/>
      <c r="D100" s="44"/>
      <c r="E100" s="45"/>
      <c r="F100" s="45"/>
      <c r="G100" s="38"/>
      <c r="H100" s="38"/>
      <c r="I100" s="38"/>
    </row>
    <row r="101" spans="1:11">
      <c r="A101" s="46"/>
      <c r="B101" s="46"/>
      <c r="C101" s="46"/>
      <c r="D101" s="46"/>
      <c r="E101" s="46"/>
      <c r="F101" s="46"/>
      <c r="H101" s="47"/>
      <c r="I101" s="48"/>
      <c r="J101" s="49"/>
      <c r="K101" s="34"/>
    </row>
    <row r="102" spans="1:11">
      <c r="A102" s="61" t="s">
        <v>118</v>
      </c>
      <c r="B102" s="61"/>
      <c r="C102" s="61"/>
      <c r="D102" s="61"/>
      <c r="E102" s="61"/>
      <c r="F102" s="61"/>
      <c r="H102" s="34"/>
      <c r="I102" s="48"/>
      <c r="J102" s="5"/>
    </row>
    <row r="103" spans="1:11" ht="15.75" customHeight="1">
      <c r="A103" s="58" t="s">
        <v>119</v>
      </c>
      <c r="B103" s="59" t="s">
        <v>120</v>
      </c>
      <c r="C103" s="50" t="s">
        <v>41</v>
      </c>
      <c r="D103" s="51"/>
      <c r="E103" s="52"/>
      <c r="F103" s="52"/>
      <c r="J103" s="5"/>
    </row>
    <row r="104" spans="1:11" ht="15.75" customHeight="1">
      <c r="A104" s="58"/>
      <c r="B104" s="59"/>
      <c r="C104" s="50" t="s">
        <v>18</v>
      </c>
      <c r="D104" s="51"/>
      <c r="E104" s="52"/>
      <c r="F104" s="52"/>
    </row>
    <row r="105" spans="1:11" ht="15.75" customHeight="1">
      <c r="A105" s="58" t="s">
        <v>121</v>
      </c>
      <c r="B105" s="59" t="s">
        <v>122</v>
      </c>
      <c r="C105" s="50" t="s">
        <v>41</v>
      </c>
      <c r="D105" s="51"/>
      <c r="E105" s="52"/>
      <c r="F105" s="52"/>
    </row>
    <row r="106" spans="1:11" ht="15.75" customHeight="1">
      <c r="A106" s="58"/>
      <c r="B106" s="59"/>
      <c r="C106" s="50" t="s">
        <v>18</v>
      </c>
      <c r="D106" s="51"/>
      <c r="E106" s="52"/>
      <c r="F106" s="52"/>
    </row>
    <row r="107" spans="1:11" ht="15.75" customHeight="1">
      <c r="A107" s="58" t="s">
        <v>44</v>
      </c>
      <c r="B107" s="59" t="s">
        <v>123</v>
      </c>
      <c r="C107" s="50" t="s">
        <v>41</v>
      </c>
      <c r="D107" s="51"/>
      <c r="E107" s="52"/>
      <c r="F107" s="52"/>
    </row>
    <row r="108" spans="1:11" ht="15.75" customHeight="1">
      <c r="A108" s="58"/>
      <c r="B108" s="59"/>
      <c r="C108" s="50" t="s">
        <v>18</v>
      </c>
      <c r="D108" s="51"/>
      <c r="E108" s="52"/>
      <c r="F108" s="52"/>
    </row>
    <row r="109" spans="1:11" ht="15.75" customHeight="1">
      <c r="A109" s="58" t="s">
        <v>47</v>
      </c>
      <c r="B109" s="59" t="s">
        <v>124</v>
      </c>
      <c r="C109" s="50" t="s">
        <v>21</v>
      </c>
      <c r="D109" s="51"/>
      <c r="E109" s="52"/>
      <c r="F109" s="52"/>
    </row>
    <row r="110" spans="1:11" ht="15.75" customHeight="1">
      <c r="A110" s="58"/>
      <c r="B110" s="59"/>
      <c r="C110" s="50" t="s">
        <v>18</v>
      </c>
      <c r="D110" s="51"/>
      <c r="E110" s="52"/>
      <c r="F110" s="52"/>
    </row>
    <row r="111" spans="1:11" ht="15.75" customHeight="1">
      <c r="A111" s="58" t="s">
        <v>49</v>
      </c>
      <c r="B111" s="59" t="s">
        <v>125</v>
      </c>
      <c r="C111" s="50" t="s">
        <v>41</v>
      </c>
      <c r="D111" s="51"/>
      <c r="E111" s="52"/>
      <c r="F111" s="52"/>
    </row>
    <row r="112" spans="1:11" ht="15.75" customHeight="1">
      <c r="A112" s="58"/>
      <c r="B112" s="59"/>
      <c r="C112" s="50" t="s">
        <v>18</v>
      </c>
      <c r="D112" s="51"/>
      <c r="E112" s="52"/>
      <c r="F112" s="52"/>
    </row>
    <row r="113" spans="1:801" ht="15.75" customHeight="1">
      <c r="A113" s="58" t="s">
        <v>52</v>
      </c>
      <c r="B113" s="59" t="s">
        <v>126</v>
      </c>
      <c r="C113" s="50" t="s">
        <v>46</v>
      </c>
      <c r="D113" s="51"/>
      <c r="E113" s="52"/>
      <c r="F113" s="52"/>
    </row>
    <row r="114" spans="1:801" ht="15.75" customHeight="1">
      <c r="A114" s="58"/>
      <c r="B114" s="59"/>
      <c r="C114" s="50" t="s">
        <v>127</v>
      </c>
      <c r="D114" s="51"/>
      <c r="E114" s="52"/>
      <c r="F114" s="52"/>
    </row>
    <row r="115" spans="1:801" ht="15.75" customHeight="1">
      <c r="A115" s="60">
        <v>7</v>
      </c>
      <c r="B115" s="59" t="s">
        <v>128</v>
      </c>
      <c r="C115" s="50" t="s">
        <v>129</v>
      </c>
      <c r="D115" s="51"/>
      <c r="E115" s="52"/>
      <c r="F115" s="52"/>
    </row>
    <row r="116" spans="1:801" ht="15.75" customHeight="1">
      <c r="A116" s="60"/>
      <c r="B116" s="59"/>
      <c r="C116" s="50" t="s">
        <v>18</v>
      </c>
      <c r="D116" s="51"/>
      <c r="E116" s="52"/>
      <c r="F116" s="52"/>
    </row>
    <row r="117" spans="1:801" s="16" customFormat="1" ht="15.75" customHeight="1">
      <c r="A117" s="60">
        <v>8</v>
      </c>
      <c r="B117" s="59" t="s">
        <v>130</v>
      </c>
      <c r="C117" s="50" t="s">
        <v>41</v>
      </c>
      <c r="D117" s="51"/>
      <c r="E117" s="52"/>
      <c r="F117" s="52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7"/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  <c r="FE117" s="17"/>
      <c r="FF117" s="17"/>
      <c r="FG117" s="17"/>
      <c r="FH117" s="17"/>
      <c r="FI117" s="17"/>
      <c r="FJ117" s="17"/>
      <c r="FK117" s="17"/>
      <c r="FL117" s="17"/>
      <c r="FM117" s="17"/>
      <c r="FN117" s="17"/>
      <c r="FO117" s="17"/>
      <c r="FP117" s="17"/>
      <c r="FQ117" s="17"/>
      <c r="FR117" s="17"/>
      <c r="FS117" s="17"/>
      <c r="FT117" s="17"/>
      <c r="FU117" s="17"/>
      <c r="FV117" s="17"/>
      <c r="FW117" s="17"/>
      <c r="FX117" s="17"/>
      <c r="FY117" s="17"/>
      <c r="FZ117" s="17"/>
      <c r="GA117" s="17"/>
      <c r="GB117" s="17"/>
      <c r="GC117" s="17"/>
      <c r="GD117" s="17"/>
      <c r="GE117" s="17"/>
      <c r="GF117" s="17"/>
      <c r="GG117" s="17"/>
      <c r="GH117" s="17"/>
      <c r="GI117" s="17"/>
      <c r="GJ117" s="17"/>
      <c r="GK117" s="17"/>
      <c r="GL117" s="17"/>
      <c r="GM117" s="17"/>
      <c r="GN117" s="17"/>
      <c r="GO117" s="17"/>
      <c r="GP117" s="17"/>
      <c r="GQ117" s="17"/>
      <c r="GR117" s="17"/>
      <c r="GS117" s="17"/>
      <c r="GT117" s="17"/>
      <c r="GU117" s="17"/>
      <c r="GV117" s="17"/>
      <c r="GW117" s="17"/>
      <c r="GX117" s="17"/>
      <c r="GY117" s="17"/>
      <c r="GZ117" s="17"/>
      <c r="HA117" s="17"/>
      <c r="HB117" s="17"/>
      <c r="HC117" s="17"/>
      <c r="HD117" s="17"/>
      <c r="HE117" s="17"/>
      <c r="HF117" s="17"/>
      <c r="HG117" s="17"/>
      <c r="HH117" s="17"/>
      <c r="HI117" s="17"/>
      <c r="HJ117" s="17"/>
      <c r="HK117" s="17"/>
      <c r="HL117" s="17"/>
      <c r="HM117" s="17"/>
      <c r="HN117" s="17"/>
      <c r="HO117" s="17"/>
      <c r="HP117" s="17"/>
      <c r="HQ117" s="17"/>
      <c r="HR117" s="17"/>
      <c r="HS117" s="17"/>
      <c r="HT117" s="17"/>
      <c r="HU117" s="17"/>
      <c r="HV117" s="17"/>
      <c r="HW117" s="17"/>
      <c r="HX117" s="17"/>
      <c r="HY117" s="17"/>
      <c r="HZ117" s="17"/>
      <c r="IA117" s="17"/>
      <c r="IB117" s="17"/>
      <c r="IC117" s="17"/>
      <c r="ID117" s="17"/>
      <c r="IE117" s="17"/>
      <c r="IF117" s="17"/>
      <c r="IG117" s="17"/>
      <c r="IH117" s="17"/>
      <c r="II117" s="17"/>
      <c r="IJ117" s="17"/>
      <c r="IK117" s="17"/>
      <c r="IL117" s="17"/>
      <c r="IM117" s="17"/>
      <c r="IN117" s="17"/>
      <c r="IO117" s="17"/>
      <c r="IP117" s="17"/>
      <c r="IQ117" s="17"/>
      <c r="IR117" s="17"/>
      <c r="IS117" s="17"/>
      <c r="IT117" s="17"/>
      <c r="IU117" s="17"/>
      <c r="IV117" s="17"/>
      <c r="IW117" s="17"/>
      <c r="IX117" s="17"/>
      <c r="IY117" s="17"/>
      <c r="IZ117" s="17"/>
      <c r="JA117" s="17"/>
      <c r="JB117" s="17"/>
      <c r="JC117" s="17"/>
      <c r="JD117" s="17"/>
      <c r="JE117" s="17"/>
      <c r="JF117" s="17"/>
      <c r="JG117" s="17"/>
      <c r="JH117" s="17"/>
      <c r="JI117" s="17"/>
      <c r="JJ117" s="17"/>
      <c r="JK117" s="17"/>
      <c r="JL117" s="17"/>
      <c r="JM117" s="17"/>
      <c r="JN117" s="17"/>
      <c r="JO117" s="17"/>
      <c r="JP117" s="17"/>
      <c r="JQ117" s="17"/>
      <c r="JR117" s="17"/>
      <c r="JS117" s="17"/>
      <c r="JT117" s="17"/>
      <c r="JU117" s="17"/>
      <c r="JV117" s="17"/>
      <c r="JW117" s="17"/>
      <c r="JX117" s="17"/>
      <c r="JY117" s="17"/>
      <c r="JZ117" s="17"/>
      <c r="KA117" s="17"/>
      <c r="KB117" s="17"/>
      <c r="KC117" s="17"/>
      <c r="KD117" s="17"/>
      <c r="KE117" s="17"/>
      <c r="KF117" s="17"/>
      <c r="KG117" s="17"/>
      <c r="KH117" s="17"/>
      <c r="KI117" s="17"/>
      <c r="KJ117" s="17"/>
      <c r="KK117" s="17"/>
      <c r="KL117" s="17"/>
      <c r="KM117" s="17"/>
      <c r="KN117" s="17"/>
      <c r="KO117" s="17"/>
      <c r="KP117" s="17"/>
      <c r="KQ117" s="17"/>
      <c r="KR117" s="17"/>
      <c r="KS117" s="17"/>
      <c r="KT117" s="17"/>
      <c r="KU117" s="17"/>
      <c r="KV117" s="17"/>
      <c r="KW117" s="17"/>
      <c r="KX117" s="17"/>
      <c r="KY117" s="17"/>
      <c r="KZ117" s="17"/>
      <c r="LA117" s="17"/>
      <c r="LB117" s="17"/>
      <c r="LC117" s="17"/>
      <c r="LD117" s="17"/>
      <c r="LE117" s="17"/>
      <c r="LF117" s="17"/>
      <c r="LG117" s="17"/>
      <c r="LH117" s="17"/>
      <c r="LI117" s="17"/>
      <c r="LJ117" s="17"/>
      <c r="LK117" s="17"/>
      <c r="LL117" s="17"/>
      <c r="LM117" s="17"/>
      <c r="LN117" s="17"/>
      <c r="LO117" s="17"/>
      <c r="LP117" s="17"/>
      <c r="LQ117" s="17"/>
      <c r="LR117" s="17"/>
      <c r="LS117" s="17"/>
      <c r="LT117" s="17"/>
      <c r="LU117" s="17"/>
      <c r="LV117" s="17"/>
      <c r="LW117" s="17"/>
      <c r="LX117" s="17"/>
      <c r="LY117" s="17"/>
      <c r="LZ117" s="17"/>
      <c r="MA117" s="17"/>
      <c r="MB117" s="17"/>
      <c r="MC117" s="17"/>
      <c r="MD117" s="17"/>
      <c r="ME117" s="17"/>
      <c r="MF117" s="17"/>
      <c r="MG117" s="17"/>
      <c r="MH117" s="17"/>
      <c r="MI117" s="17"/>
      <c r="MJ117" s="17"/>
      <c r="MK117" s="17"/>
      <c r="ML117" s="17"/>
      <c r="MM117" s="17"/>
      <c r="MN117" s="17"/>
      <c r="MO117" s="17"/>
      <c r="MP117" s="17"/>
      <c r="MQ117" s="17"/>
      <c r="MR117" s="17"/>
      <c r="MS117" s="17"/>
      <c r="MT117" s="17"/>
      <c r="MU117" s="17"/>
      <c r="MV117" s="17"/>
      <c r="MW117" s="17"/>
      <c r="MX117" s="17"/>
      <c r="MY117" s="17"/>
      <c r="MZ117" s="17"/>
      <c r="NA117" s="17"/>
      <c r="NB117" s="17"/>
      <c r="NC117" s="17"/>
      <c r="ND117" s="17"/>
      <c r="NE117" s="17"/>
      <c r="NF117" s="17"/>
      <c r="NG117" s="17"/>
      <c r="NH117" s="17"/>
      <c r="NI117" s="17"/>
      <c r="NJ117" s="17"/>
      <c r="NK117" s="17"/>
      <c r="NL117" s="17"/>
      <c r="NM117" s="17"/>
      <c r="NN117" s="17"/>
      <c r="NO117" s="17"/>
      <c r="NP117" s="17"/>
      <c r="NQ117" s="17"/>
      <c r="NR117" s="17"/>
      <c r="NS117" s="17"/>
      <c r="NT117" s="17"/>
      <c r="NU117" s="17"/>
      <c r="NV117" s="17"/>
      <c r="NW117" s="17"/>
      <c r="NX117" s="17"/>
      <c r="NY117" s="17"/>
      <c r="NZ117" s="17"/>
      <c r="OA117" s="17"/>
      <c r="OB117" s="17"/>
      <c r="OC117" s="17"/>
      <c r="OD117" s="17"/>
      <c r="OE117" s="17"/>
      <c r="OF117" s="17"/>
      <c r="OG117" s="17"/>
      <c r="OH117" s="17"/>
      <c r="OI117" s="17"/>
      <c r="OJ117" s="17"/>
      <c r="OK117" s="17"/>
      <c r="OL117" s="17"/>
      <c r="OM117" s="17"/>
      <c r="ON117" s="17"/>
      <c r="OO117" s="17"/>
      <c r="OP117" s="17"/>
      <c r="OQ117" s="17"/>
      <c r="OR117" s="17"/>
      <c r="OS117" s="17"/>
      <c r="OT117" s="17"/>
      <c r="OU117" s="17"/>
      <c r="OV117" s="17"/>
      <c r="OW117" s="17"/>
      <c r="OX117" s="17"/>
      <c r="OY117" s="17"/>
      <c r="OZ117" s="17"/>
      <c r="PA117" s="17"/>
      <c r="PB117" s="17"/>
      <c r="PC117" s="17"/>
      <c r="PD117" s="17"/>
      <c r="PE117" s="17"/>
      <c r="PF117" s="17"/>
      <c r="PG117" s="17"/>
      <c r="PH117" s="17"/>
      <c r="PI117" s="17"/>
      <c r="PJ117" s="17"/>
      <c r="PK117" s="17"/>
      <c r="PL117" s="17"/>
      <c r="PM117" s="17"/>
      <c r="PN117" s="17"/>
      <c r="PO117" s="17"/>
      <c r="PP117" s="17"/>
      <c r="PQ117" s="17"/>
      <c r="PR117" s="17"/>
      <c r="PS117" s="17"/>
      <c r="PT117" s="17"/>
      <c r="PU117" s="17"/>
      <c r="PV117" s="17"/>
      <c r="PW117" s="17"/>
      <c r="PX117" s="17"/>
      <c r="PY117" s="17"/>
      <c r="PZ117" s="17"/>
      <c r="QA117" s="17"/>
      <c r="QB117" s="17"/>
      <c r="QC117" s="17"/>
      <c r="QD117" s="17"/>
      <c r="QE117" s="17"/>
      <c r="QF117" s="17"/>
      <c r="QG117" s="17"/>
      <c r="QH117" s="17"/>
      <c r="QI117" s="17"/>
      <c r="QJ117" s="17"/>
      <c r="QK117" s="17"/>
      <c r="QL117" s="17"/>
      <c r="QM117" s="17"/>
      <c r="QN117" s="17"/>
      <c r="QO117" s="17"/>
      <c r="QP117" s="17"/>
      <c r="QQ117" s="17"/>
      <c r="QR117" s="17"/>
      <c r="QS117" s="17"/>
      <c r="QT117" s="17"/>
      <c r="QU117" s="17"/>
      <c r="QV117" s="17"/>
      <c r="QW117" s="17"/>
      <c r="QX117" s="17"/>
      <c r="QY117" s="17"/>
      <c r="QZ117" s="17"/>
      <c r="RA117" s="17"/>
      <c r="RB117" s="17"/>
      <c r="RC117" s="17"/>
      <c r="RD117" s="17"/>
      <c r="RE117" s="17"/>
      <c r="RF117" s="17"/>
      <c r="RG117" s="17"/>
      <c r="RH117" s="17"/>
      <c r="RI117" s="17"/>
      <c r="RJ117" s="17"/>
      <c r="RK117" s="17"/>
      <c r="RL117" s="17"/>
      <c r="RM117" s="17"/>
      <c r="RN117" s="17"/>
      <c r="RO117" s="17"/>
      <c r="RP117" s="17"/>
      <c r="RQ117" s="17"/>
      <c r="RR117" s="17"/>
      <c r="RS117" s="17"/>
      <c r="RT117" s="17"/>
      <c r="RU117" s="17"/>
      <c r="RV117" s="17"/>
      <c r="RW117" s="17"/>
      <c r="RX117" s="17"/>
      <c r="RY117" s="17"/>
      <c r="RZ117" s="17"/>
      <c r="SA117" s="17"/>
      <c r="SB117" s="17"/>
      <c r="SC117" s="17"/>
      <c r="SD117" s="17"/>
      <c r="SE117" s="17"/>
      <c r="SF117" s="17"/>
      <c r="SG117" s="17"/>
      <c r="SH117" s="17"/>
      <c r="SI117" s="17"/>
      <c r="SJ117" s="17"/>
      <c r="SK117" s="17"/>
      <c r="SL117" s="17"/>
      <c r="SM117" s="17"/>
      <c r="SN117" s="17"/>
      <c r="SO117" s="17"/>
      <c r="SP117" s="17"/>
      <c r="SQ117" s="17"/>
      <c r="SR117" s="17"/>
      <c r="SS117" s="17"/>
      <c r="ST117" s="17"/>
      <c r="SU117" s="17"/>
      <c r="SV117" s="17"/>
      <c r="SW117" s="17"/>
      <c r="SX117" s="17"/>
      <c r="SY117" s="17"/>
      <c r="SZ117" s="17"/>
      <c r="TA117" s="17"/>
      <c r="TB117" s="17"/>
      <c r="TC117" s="17"/>
      <c r="TD117" s="17"/>
      <c r="TE117" s="17"/>
      <c r="TF117" s="17"/>
      <c r="TG117" s="17"/>
      <c r="TH117" s="17"/>
      <c r="TI117" s="17"/>
      <c r="TJ117" s="17"/>
      <c r="TK117" s="17"/>
      <c r="TL117" s="17"/>
      <c r="TM117" s="17"/>
      <c r="TN117" s="17"/>
      <c r="TO117" s="17"/>
      <c r="TP117" s="17"/>
      <c r="TQ117" s="17"/>
      <c r="TR117" s="17"/>
      <c r="TS117" s="17"/>
      <c r="TT117" s="17"/>
      <c r="TU117" s="17"/>
      <c r="TV117" s="17"/>
      <c r="TW117" s="17"/>
      <c r="TX117" s="17"/>
      <c r="TY117" s="17"/>
      <c r="TZ117" s="17"/>
      <c r="UA117" s="17"/>
      <c r="UB117" s="17"/>
      <c r="UC117" s="17"/>
      <c r="UD117" s="17"/>
      <c r="UE117" s="17"/>
      <c r="UF117" s="17"/>
      <c r="UG117" s="17"/>
      <c r="UH117" s="17"/>
      <c r="UI117" s="17"/>
      <c r="UJ117" s="17"/>
      <c r="UK117" s="17"/>
      <c r="UL117" s="17"/>
      <c r="UM117" s="17"/>
      <c r="UN117" s="17"/>
      <c r="UO117" s="17"/>
      <c r="UP117" s="17"/>
      <c r="UQ117" s="17"/>
      <c r="UR117" s="17"/>
      <c r="US117" s="17"/>
      <c r="UT117" s="17"/>
      <c r="UU117" s="17"/>
      <c r="UV117" s="17"/>
      <c r="UW117" s="17"/>
      <c r="UX117" s="17"/>
      <c r="UY117" s="17"/>
      <c r="UZ117" s="17"/>
      <c r="VA117" s="17"/>
      <c r="VB117" s="17"/>
      <c r="VC117" s="17"/>
      <c r="VD117" s="17"/>
      <c r="VE117" s="17"/>
      <c r="VF117" s="17"/>
      <c r="VG117" s="17"/>
      <c r="VH117" s="17"/>
      <c r="VI117" s="17"/>
      <c r="VJ117" s="17"/>
      <c r="VK117" s="17"/>
      <c r="VL117" s="17"/>
      <c r="VM117" s="17"/>
      <c r="VN117" s="17"/>
      <c r="VO117" s="17"/>
      <c r="VP117" s="17"/>
      <c r="VQ117" s="17"/>
      <c r="VR117" s="17"/>
      <c r="VS117" s="17"/>
      <c r="VT117" s="17"/>
      <c r="VU117" s="17"/>
      <c r="VV117" s="17"/>
      <c r="VW117" s="17"/>
      <c r="VX117" s="17"/>
      <c r="VY117" s="17"/>
      <c r="VZ117" s="17"/>
      <c r="WA117" s="17"/>
      <c r="WB117" s="17"/>
      <c r="WC117" s="17"/>
      <c r="WD117" s="17"/>
      <c r="WE117" s="17"/>
      <c r="WF117" s="17"/>
      <c r="WG117" s="17"/>
      <c r="WH117" s="17"/>
      <c r="WI117" s="17"/>
      <c r="WJ117" s="17"/>
      <c r="WK117" s="17"/>
      <c r="WL117" s="17"/>
      <c r="WM117" s="17"/>
      <c r="WN117" s="17"/>
      <c r="WO117" s="17"/>
      <c r="WP117" s="17"/>
      <c r="WQ117" s="17"/>
      <c r="WR117" s="17"/>
      <c r="WS117" s="17"/>
      <c r="WT117" s="17"/>
      <c r="WU117" s="17"/>
      <c r="WV117" s="17"/>
      <c r="WW117" s="17"/>
      <c r="WX117" s="17"/>
      <c r="WY117" s="17"/>
      <c r="WZ117" s="17"/>
      <c r="XA117" s="17"/>
      <c r="XB117" s="17"/>
      <c r="XC117" s="17"/>
      <c r="XD117" s="17"/>
      <c r="XE117" s="17"/>
      <c r="XF117" s="17"/>
      <c r="XG117" s="17"/>
      <c r="XH117" s="17"/>
      <c r="XI117" s="17"/>
      <c r="XJ117" s="17"/>
      <c r="XK117" s="17"/>
      <c r="XL117" s="17"/>
      <c r="XM117" s="17"/>
      <c r="XN117" s="17"/>
      <c r="XO117" s="17"/>
      <c r="XP117" s="17"/>
      <c r="XQ117" s="17"/>
      <c r="XR117" s="17"/>
      <c r="XS117" s="17"/>
      <c r="XT117" s="17"/>
      <c r="XU117" s="17"/>
      <c r="XV117" s="17"/>
      <c r="XW117" s="17"/>
      <c r="XX117" s="17"/>
      <c r="XY117" s="17"/>
      <c r="XZ117" s="17"/>
      <c r="YA117" s="17"/>
      <c r="YB117" s="17"/>
      <c r="YC117" s="17"/>
      <c r="YD117" s="17"/>
      <c r="YE117" s="17"/>
      <c r="YF117" s="17"/>
      <c r="YG117" s="17"/>
      <c r="YH117" s="17"/>
      <c r="YI117" s="17"/>
      <c r="YJ117" s="17"/>
      <c r="YK117" s="17"/>
      <c r="YL117" s="17"/>
      <c r="YM117" s="17"/>
      <c r="YN117" s="17"/>
      <c r="YO117" s="17"/>
      <c r="YP117" s="17"/>
      <c r="YQ117" s="17"/>
      <c r="YR117" s="17"/>
      <c r="YS117" s="17"/>
      <c r="YT117" s="17"/>
      <c r="YU117" s="17"/>
      <c r="YV117" s="17"/>
      <c r="YW117" s="17"/>
      <c r="YX117" s="17"/>
      <c r="YY117" s="17"/>
      <c r="YZ117" s="17"/>
      <c r="ZA117" s="17"/>
      <c r="ZB117" s="17"/>
      <c r="ZC117" s="17"/>
      <c r="ZD117" s="17"/>
      <c r="ZE117" s="17"/>
      <c r="ZF117" s="17"/>
      <c r="ZG117" s="17"/>
      <c r="ZH117" s="17"/>
      <c r="ZI117" s="17"/>
      <c r="ZJ117" s="17"/>
      <c r="ZK117" s="17"/>
      <c r="ZL117" s="17"/>
      <c r="ZM117" s="17"/>
      <c r="ZN117" s="17"/>
      <c r="ZO117" s="17"/>
      <c r="ZP117" s="17"/>
      <c r="ZQ117" s="17"/>
      <c r="ZR117" s="17"/>
      <c r="ZS117" s="17"/>
      <c r="ZT117" s="17"/>
      <c r="ZU117" s="17"/>
      <c r="ZV117" s="17"/>
      <c r="ZW117" s="17"/>
      <c r="ZX117" s="17"/>
      <c r="ZY117" s="17"/>
      <c r="ZZ117" s="17"/>
      <c r="AAA117" s="17"/>
      <c r="AAB117" s="17"/>
      <c r="AAC117" s="17"/>
      <c r="AAD117" s="17"/>
      <c r="AAE117" s="17"/>
      <c r="AAF117" s="17"/>
      <c r="AAG117" s="17"/>
      <c r="AAH117" s="17"/>
      <c r="AAI117" s="17"/>
      <c r="AAJ117" s="17"/>
      <c r="AAK117" s="17"/>
      <c r="AAL117" s="17"/>
      <c r="AAM117" s="17"/>
      <c r="AAN117" s="17"/>
      <c r="AAO117" s="17"/>
      <c r="AAP117" s="17"/>
      <c r="AAQ117" s="17"/>
      <c r="AAR117" s="17"/>
      <c r="AAS117" s="17"/>
      <c r="AAT117" s="17"/>
      <c r="AAU117" s="17"/>
      <c r="AAV117" s="17"/>
      <c r="AAW117" s="17"/>
      <c r="AAX117" s="17"/>
      <c r="AAY117" s="17"/>
      <c r="AAZ117" s="17"/>
      <c r="ABA117" s="17"/>
      <c r="ABB117" s="17"/>
      <c r="ABC117" s="17"/>
      <c r="ABD117" s="17"/>
      <c r="ABE117" s="17"/>
      <c r="ABF117" s="17"/>
      <c r="ABG117" s="17"/>
      <c r="ABH117" s="17"/>
      <c r="ABI117" s="17"/>
      <c r="ABJ117" s="17"/>
      <c r="ABK117" s="17"/>
      <c r="ABL117" s="17"/>
      <c r="ABM117" s="17"/>
      <c r="ABN117" s="17"/>
      <c r="ABO117" s="17"/>
      <c r="ABP117" s="17"/>
      <c r="ABQ117" s="17"/>
      <c r="ABR117" s="17"/>
      <c r="ABS117" s="17"/>
      <c r="ABT117" s="17"/>
      <c r="ABU117" s="17"/>
      <c r="ABV117" s="17"/>
      <c r="ABW117" s="17"/>
      <c r="ABX117" s="17"/>
      <c r="ABY117" s="17"/>
      <c r="ABZ117" s="17"/>
      <c r="ACA117" s="17"/>
      <c r="ACB117" s="17"/>
      <c r="ACC117" s="17"/>
      <c r="ACD117" s="17"/>
      <c r="ACE117" s="17"/>
      <c r="ACF117" s="17"/>
      <c r="ACG117" s="17"/>
      <c r="ACH117" s="17"/>
      <c r="ACI117" s="17"/>
      <c r="ACJ117" s="17"/>
      <c r="ACK117" s="17"/>
      <c r="ACL117" s="17"/>
      <c r="ACM117" s="17"/>
      <c r="ACN117" s="17"/>
      <c r="ACO117" s="17"/>
      <c r="ACP117" s="17"/>
      <c r="ACQ117" s="17"/>
      <c r="ACR117" s="17"/>
      <c r="ACS117" s="17"/>
      <c r="ACT117" s="17"/>
      <c r="ACU117" s="17"/>
      <c r="ACV117" s="17"/>
      <c r="ACW117" s="17"/>
      <c r="ACX117" s="17"/>
      <c r="ACY117" s="17"/>
      <c r="ACZ117" s="17"/>
      <c r="ADA117" s="17"/>
      <c r="ADB117" s="17"/>
      <c r="ADC117" s="17"/>
      <c r="ADD117" s="17"/>
      <c r="ADE117" s="17"/>
      <c r="ADF117" s="17"/>
      <c r="ADG117" s="17"/>
      <c r="ADH117" s="17"/>
      <c r="ADI117" s="17"/>
      <c r="ADJ117" s="17"/>
      <c r="ADK117" s="17"/>
      <c r="ADL117" s="17"/>
      <c r="ADM117" s="17"/>
      <c r="ADN117" s="17"/>
      <c r="ADO117" s="17"/>
      <c r="ADP117" s="17"/>
      <c r="ADQ117" s="17"/>
      <c r="ADR117" s="17"/>
      <c r="ADS117" s="17"/>
      <c r="ADT117" s="17"/>
      <c r="ADU117" s="17"/>
    </row>
    <row r="118" spans="1:801" s="16" customFormat="1" ht="15.75" customHeight="1">
      <c r="A118" s="60"/>
      <c r="B118" s="59"/>
      <c r="C118" s="50" t="s">
        <v>18</v>
      </c>
      <c r="D118" s="51"/>
      <c r="E118" s="52"/>
      <c r="F118" s="52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7"/>
      <c r="EU118" s="17"/>
      <c r="EV118" s="17"/>
      <c r="EW118" s="17"/>
      <c r="EX118" s="17"/>
      <c r="EY118" s="17"/>
      <c r="EZ118" s="17"/>
      <c r="FA118" s="17"/>
      <c r="FB118" s="17"/>
      <c r="FC118" s="17"/>
      <c r="FD118" s="17"/>
      <c r="FE118" s="17"/>
      <c r="FF118" s="17"/>
      <c r="FG118" s="17"/>
      <c r="FH118" s="17"/>
      <c r="FI118" s="17"/>
      <c r="FJ118" s="17"/>
      <c r="FK118" s="17"/>
      <c r="FL118" s="17"/>
      <c r="FM118" s="17"/>
      <c r="FN118" s="17"/>
      <c r="FO118" s="17"/>
      <c r="FP118" s="17"/>
      <c r="FQ118" s="17"/>
      <c r="FR118" s="17"/>
      <c r="FS118" s="17"/>
      <c r="FT118" s="17"/>
      <c r="FU118" s="17"/>
      <c r="FV118" s="17"/>
      <c r="FW118" s="17"/>
      <c r="FX118" s="17"/>
      <c r="FY118" s="17"/>
      <c r="FZ118" s="17"/>
      <c r="GA118" s="17"/>
      <c r="GB118" s="17"/>
      <c r="GC118" s="17"/>
      <c r="GD118" s="17"/>
      <c r="GE118" s="17"/>
      <c r="GF118" s="17"/>
      <c r="GG118" s="17"/>
      <c r="GH118" s="17"/>
      <c r="GI118" s="17"/>
      <c r="GJ118" s="17"/>
      <c r="GK118" s="17"/>
      <c r="GL118" s="17"/>
      <c r="GM118" s="17"/>
      <c r="GN118" s="17"/>
      <c r="GO118" s="17"/>
      <c r="GP118" s="17"/>
      <c r="GQ118" s="17"/>
      <c r="GR118" s="17"/>
      <c r="GS118" s="17"/>
      <c r="GT118" s="17"/>
      <c r="GU118" s="17"/>
      <c r="GV118" s="17"/>
      <c r="GW118" s="17"/>
      <c r="GX118" s="17"/>
      <c r="GY118" s="17"/>
      <c r="GZ118" s="17"/>
      <c r="HA118" s="17"/>
      <c r="HB118" s="17"/>
      <c r="HC118" s="17"/>
      <c r="HD118" s="17"/>
      <c r="HE118" s="17"/>
      <c r="HF118" s="17"/>
      <c r="HG118" s="17"/>
      <c r="HH118" s="17"/>
      <c r="HI118" s="17"/>
      <c r="HJ118" s="17"/>
      <c r="HK118" s="17"/>
      <c r="HL118" s="17"/>
      <c r="HM118" s="17"/>
      <c r="HN118" s="17"/>
      <c r="HO118" s="17"/>
      <c r="HP118" s="17"/>
      <c r="HQ118" s="17"/>
      <c r="HR118" s="17"/>
      <c r="HS118" s="17"/>
      <c r="HT118" s="17"/>
      <c r="HU118" s="17"/>
      <c r="HV118" s="17"/>
      <c r="HW118" s="17"/>
      <c r="HX118" s="17"/>
      <c r="HY118" s="17"/>
      <c r="HZ118" s="17"/>
      <c r="IA118" s="17"/>
      <c r="IB118" s="17"/>
      <c r="IC118" s="17"/>
      <c r="ID118" s="17"/>
      <c r="IE118" s="17"/>
      <c r="IF118" s="17"/>
      <c r="IG118" s="17"/>
      <c r="IH118" s="17"/>
      <c r="II118" s="17"/>
      <c r="IJ118" s="17"/>
      <c r="IK118" s="17"/>
      <c r="IL118" s="17"/>
      <c r="IM118" s="17"/>
      <c r="IN118" s="17"/>
      <c r="IO118" s="17"/>
      <c r="IP118" s="17"/>
      <c r="IQ118" s="17"/>
      <c r="IR118" s="17"/>
      <c r="IS118" s="17"/>
      <c r="IT118" s="17"/>
      <c r="IU118" s="17"/>
      <c r="IV118" s="17"/>
      <c r="IW118" s="17"/>
      <c r="IX118" s="17"/>
      <c r="IY118" s="17"/>
      <c r="IZ118" s="17"/>
      <c r="JA118" s="17"/>
      <c r="JB118" s="17"/>
      <c r="JC118" s="17"/>
      <c r="JD118" s="17"/>
      <c r="JE118" s="17"/>
      <c r="JF118" s="17"/>
      <c r="JG118" s="17"/>
      <c r="JH118" s="17"/>
      <c r="JI118" s="17"/>
      <c r="JJ118" s="17"/>
      <c r="JK118" s="17"/>
      <c r="JL118" s="17"/>
      <c r="JM118" s="17"/>
      <c r="JN118" s="17"/>
      <c r="JO118" s="17"/>
      <c r="JP118" s="17"/>
      <c r="JQ118" s="17"/>
      <c r="JR118" s="17"/>
      <c r="JS118" s="17"/>
      <c r="JT118" s="17"/>
      <c r="JU118" s="17"/>
      <c r="JV118" s="17"/>
      <c r="JW118" s="17"/>
      <c r="JX118" s="17"/>
      <c r="JY118" s="17"/>
      <c r="JZ118" s="17"/>
      <c r="KA118" s="17"/>
      <c r="KB118" s="17"/>
      <c r="KC118" s="17"/>
      <c r="KD118" s="17"/>
      <c r="KE118" s="17"/>
      <c r="KF118" s="17"/>
      <c r="KG118" s="17"/>
      <c r="KH118" s="17"/>
      <c r="KI118" s="17"/>
      <c r="KJ118" s="17"/>
      <c r="KK118" s="17"/>
      <c r="KL118" s="17"/>
      <c r="KM118" s="17"/>
      <c r="KN118" s="17"/>
      <c r="KO118" s="17"/>
      <c r="KP118" s="17"/>
      <c r="KQ118" s="17"/>
      <c r="KR118" s="17"/>
      <c r="KS118" s="17"/>
      <c r="KT118" s="17"/>
      <c r="KU118" s="17"/>
      <c r="KV118" s="17"/>
      <c r="KW118" s="17"/>
      <c r="KX118" s="17"/>
      <c r="KY118" s="17"/>
      <c r="KZ118" s="17"/>
      <c r="LA118" s="17"/>
      <c r="LB118" s="17"/>
      <c r="LC118" s="17"/>
      <c r="LD118" s="17"/>
      <c r="LE118" s="17"/>
      <c r="LF118" s="17"/>
      <c r="LG118" s="17"/>
      <c r="LH118" s="17"/>
      <c r="LI118" s="17"/>
      <c r="LJ118" s="17"/>
      <c r="LK118" s="17"/>
      <c r="LL118" s="17"/>
      <c r="LM118" s="17"/>
      <c r="LN118" s="17"/>
      <c r="LO118" s="17"/>
      <c r="LP118" s="17"/>
      <c r="LQ118" s="17"/>
      <c r="LR118" s="17"/>
      <c r="LS118" s="17"/>
      <c r="LT118" s="17"/>
      <c r="LU118" s="17"/>
      <c r="LV118" s="17"/>
      <c r="LW118" s="17"/>
      <c r="LX118" s="17"/>
      <c r="LY118" s="17"/>
      <c r="LZ118" s="17"/>
      <c r="MA118" s="17"/>
      <c r="MB118" s="17"/>
      <c r="MC118" s="17"/>
      <c r="MD118" s="17"/>
      <c r="ME118" s="17"/>
      <c r="MF118" s="17"/>
      <c r="MG118" s="17"/>
      <c r="MH118" s="17"/>
      <c r="MI118" s="17"/>
      <c r="MJ118" s="17"/>
      <c r="MK118" s="17"/>
      <c r="ML118" s="17"/>
      <c r="MM118" s="17"/>
      <c r="MN118" s="17"/>
      <c r="MO118" s="17"/>
      <c r="MP118" s="17"/>
      <c r="MQ118" s="17"/>
      <c r="MR118" s="17"/>
      <c r="MS118" s="17"/>
      <c r="MT118" s="17"/>
      <c r="MU118" s="17"/>
      <c r="MV118" s="17"/>
      <c r="MW118" s="17"/>
      <c r="MX118" s="17"/>
      <c r="MY118" s="17"/>
      <c r="MZ118" s="17"/>
      <c r="NA118" s="17"/>
      <c r="NB118" s="17"/>
      <c r="NC118" s="17"/>
      <c r="ND118" s="17"/>
      <c r="NE118" s="17"/>
      <c r="NF118" s="17"/>
      <c r="NG118" s="17"/>
      <c r="NH118" s="17"/>
      <c r="NI118" s="17"/>
      <c r="NJ118" s="17"/>
      <c r="NK118" s="17"/>
      <c r="NL118" s="17"/>
      <c r="NM118" s="17"/>
      <c r="NN118" s="17"/>
      <c r="NO118" s="17"/>
      <c r="NP118" s="17"/>
      <c r="NQ118" s="17"/>
      <c r="NR118" s="17"/>
      <c r="NS118" s="17"/>
      <c r="NT118" s="17"/>
      <c r="NU118" s="17"/>
      <c r="NV118" s="17"/>
      <c r="NW118" s="17"/>
      <c r="NX118" s="17"/>
      <c r="NY118" s="17"/>
      <c r="NZ118" s="17"/>
      <c r="OA118" s="17"/>
      <c r="OB118" s="17"/>
      <c r="OC118" s="17"/>
      <c r="OD118" s="17"/>
      <c r="OE118" s="17"/>
      <c r="OF118" s="17"/>
      <c r="OG118" s="17"/>
      <c r="OH118" s="17"/>
      <c r="OI118" s="17"/>
      <c r="OJ118" s="17"/>
      <c r="OK118" s="17"/>
      <c r="OL118" s="17"/>
      <c r="OM118" s="17"/>
      <c r="ON118" s="17"/>
      <c r="OO118" s="17"/>
      <c r="OP118" s="17"/>
      <c r="OQ118" s="17"/>
      <c r="OR118" s="17"/>
      <c r="OS118" s="17"/>
      <c r="OT118" s="17"/>
      <c r="OU118" s="17"/>
      <c r="OV118" s="17"/>
      <c r="OW118" s="17"/>
      <c r="OX118" s="17"/>
      <c r="OY118" s="17"/>
      <c r="OZ118" s="17"/>
      <c r="PA118" s="17"/>
      <c r="PB118" s="17"/>
      <c r="PC118" s="17"/>
      <c r="PD118" s="17"/>
      <c r="PE118" s="17"/>
      <c r="PF118" s="17"/>
      <c r="PG118" s="17"/>
      <c r="PH118" s="17"/>
      <c r="PI118" s="17"/>
      <c r="PJ118" s="17"/>
      <c r="PK118" s="17"/>
      <c r="PL118" s="17"/>
      <c r="PM118" s="17"/>
      <c r="PN118" s="17"/>
      <c r="PO118" s="17"/>
      <c r="PP118" s="17"/>
      <c r="PQ118" s="17"/>
      <c r="PR118" s="17"/>
      <c r="PS118" s="17"/>
      <c r="PT118" s="17"/>
      <c r="PU118" s="17"/>
      <c r="PV118" s="17"/>
      <c r="PW118" s="17"/>
      <c r="PX118" s="17"/>
      <c r="PY118" s="17"/>
      <c r="PZ118" s="17"/>
      <c r="QA118" s="17"/>
      <c r="QB118" s="17"/>
      <c r="QC118" s="17"/>
      <c r="QD118" s="17"/>
      <c r="QE118" s="17"/>
      <c r="QF118" s="17"/>
      <c r="QG118" s="17"/>
      <c r="QH118" s="17"/>
      <c r="QI118" s="17"/>
      <c r="QJ118" s="17"/>
      <c r="QK118" s="17"/>
      <c r="QL118" s="17"/>
      <c r="QM118" s="17"/>
      <c r="QN118" s="17"/>
      <c r="QO118" s="17"/>
      <c r="QP118" s="17"/>
      <c r="QQ118" s="17"/>
      <c r="QR118" s="17"/>
      <c r="QS118" s="17"/>
      <c r="QT118" s="17"/>
      <c r="QU118" s="17"/>
      <c r="QV118" s="17"/>
      <c r="QW118" s="17"/>
      <c r="QX118" s="17"/>
      <c r="QY118" s="17"/>
      <c r="QZ118" s="17"/>
      <c r="RA118" s="17"/>
      <c r="RB118" s="17"/>
      <c r="RC118" s="17"/>
      <c r="RD118" s="17"/>
      <c r="RE118" s="17"/>
      <c r="RF118" s="17"/>
      <c r="RG118" s="17"/>
      <c r="RH118" s="17"/>
      <c r="RI118" s="17"/>
      <c r="RJ118" s="17"/>
      <c r="RK118" s="17"/>
      <c r="RL118" s="17"/>
      <c r="RM118" s="17"/>
      <c r="RN118" s="17"/>
      <c r="RO118" s="17"/>
      <c r="RP118" s="17"/>
      <c r="RQ118" s="17"/>
      <c r="RR118" s="17"/>
      <c r="RS118" s="17"/>
      <c r="RT118" s="17"/>
      <c r="RU118" s="17"/>
      <c r="RV118" s="17"/>
      <c r="RW118" s="17"/>
      <c r="RX118" s="17"/>
      <c r="RY118" s="17"/>
      <c r="RZ118" s="17"/>
      <c r="SA118" s="17"/>
      <c r="SB118" s="17"/>
      <c r="SC118" s="17"/>
      <c r="SD118" s="17"/>
      <c r="SE118" s="17"/>
      <c r="SF118" s="17"/>
      <c r="SG118" s="17"/>
      <c r="SH118" s="17"/>
      <c r="SI118" s="17"/>
      <c r="SJ118" s="17"/>
      <c r="SK118" s="17"/>
      <c r="SL118" s="17"/>
      <c r="SM118" s="17"/>
      <c r="SN118" s="17"/>
      <c r="SO118" s="17"/>
      <c r="SP118" s="17"/>
      <c r="SQ118" s="17"/>
      <c r="SR118" s="17"/>
      <c r="SS118" s="17"/>
      <c r="ST118" s="17"/>
      <c r="SU118" s="17"/>
      <c r="SV118" s="17"/>
      <c r="SW118" s="17"/>
      <c r="SX118" s="17"/>
      <c r="SY118" s="17"/>
      <c r="SZ118" s="17"/>
      <c r="TA118" s="17"/>
      <c r="TB118" s="17"/>
      <c r="TC118" s="17"/>
      <c r="TD118" s="17"/>
      <c r="TE118" s="17"/>
      <c r="TF118" s="17"/>
      <c r="TG118" s="17"/>
      <c r="TH118" s="17"/>
      <c r="TI118" s="17"/>
      <c r="TJ118" s="17"/>
      <c r="TK118" s="17"/>
      <c r="TL118" s="17"/>
      <c r="TM118" s="17"/>
      <c r="TN118" s="17"/>
      <c r="TO118" s="17"/>
      <c r="TP118" s="17"/>
      <c r="TQ118" s="17"/>
      <c r="TR118" s="17"/>
      <c r="TS118" s="17"/>
      <c r="TT118" s="17"/>
      <c r="TU118" s="17"/>
      <c r="TV118" s="17"/>
      <c r="TW118" s="17"/>
      <c r="TX118" s="17"/>
      <c r="TY118" s="17"/>
      <c r="TZ118" s="17"/>
      <c r="UA118" s="17"/>
      <c r="UB118" s="17"/>
      <c r="UC118" s="17"/>
      <c r="UD118" s="17"/>
      <c r="UE118" s="17"/>
      <c r="UF118" s="17"/>
      <c r="UG118" s="17"/>
      <c r="UH118" s="17"/>
      <c r="UI118" s="17"/>
      <c r="UJ118" s="17"/>
      <c r="UK118" s="17"/>
      <c r="UL118" s="17"/>
      <c r="UM118" s="17"/>
      <c r="UN118" s="17"/>
      <c r="UO118" s="17"/>
      <c r="UP118" s="17"/>
      <c r="UQ118" s="17"/>
      <c r="UR118" s="17"/>
      <c r="US118" s="17"/>
      <c r="UT118" s="17"/>
      <c r="UU118" s="17"/>
      <c r="UV118" s="17"/>
      <c r="UW118" s="17"/>
      <c r="UX118" s="17"/>
      <c r="UY118" s="17"/>
      <c r="UZ118" s="17"/>
      <c r="VA118" s="17"/>
      <c r="VB118" s="17"/>
      <c r="VC118" s="17"/>
      <c r="VD118" s="17"/>
      <c r="VE118" s="17"/>
      <c r="VF118" s="17"/>
      <c r="VG118" s="17"/>
      <c r="VH118" s="17"/>
      <c r="VI118" s="17"/>
      <c r="VJ118" s="17"/>
      <c r="VK118" s="17"/>
      <c r="VL118" s="17"/>
      <c r="VM118" s="17"/>
      <c r="VN118" s="17"/>
      <c r="VO118" s="17"/>
      <c r="VP118" s="17"/>
      <c r="VQ118" s="17"/>
      <c r="VR118" s="17"/>
      <c r="VS118" s="17"/>
      <c r="VT118" s="17"/>
      <c r="VU118" s="17"/>
      <c r="VV118" s="17"/>
      <c r="VW118" s="17"/>
      <c r="VX118" s="17"/>
      <c r="VY118" s="17"/>
      <c r="VZ118" s="17"/>
      <c r="WA118" s="17"/>
      <c r="WB118" s="17"/>
      <c r="WC118" s="17"/>
      <c r="WD118" s="17"/>
      <c r="WE118" s="17"/>
      <c r="WF118" s="17"/>
      <c r="WG118" s="17"/>
      <c r="WH118" s="17"/>
      <c r="WI118" s="17"/>
      <c r="WJ118" s="17"/>
      <c r="WK118" s="17"/>
      <c r="WL118" s="17"/>
      <c r="WM118" s="17"/>
      <c r="WN118" s="17"/>
      <c r="WO118" s="17"/>
      <c r="WP118" s="17"/>
      <c r="WQ118" s="17"/>
      <c r="WR118" s="17"/>
      <c r="WS118" s="17"/>
      <c r="WT118" s="17"/>
      <c r="WU118" s="17"/>
      <c r="WV118" s="17"/>
      <c r="WW118" s="17"/>
      <c r="WX118" s="17"/>
      <c r="WY118" s="17"/>
      <c r="WZ118" s="17"/>
      <c r="XA118" s="17"/>
      <c r="XB118" s="17"/>
      <c r="XC118" s="17"/>
      <c r="XD118" s="17"/>
      <c r="XE118" s="17"/>
      <c r="XF118" s="17"/>
      <c r="XG118" s="17"/>
      <c r="XH118" s="17"/>
      <c r="XI118" s="17"/>
      <c r="XJ118" s="17"/>
      <c r="XK118" s="17"/>
      <c r="XL118" s="17"/>
      <c r="XM118" s="17"/>
      <c r="XN118" s="17"/>
      <c r="XO118" s="17"/>
      <c r="XP118" s="17"/>
      <c r="XQ118" s="17"/>
      <c r="XR118" s="17"/>
      <c r="XS118" s="17"/>
      <c r="XT118" s="17"/>
      <c r="XU118" s="17"/>
      <c r="XV118" s="17"/>
      <c r="XW118" s="17"/>
      <c r="XX118" s="17"/>
      <c r="XY118" s="17"/>
      <c r="XZ118" s="17"/>
      <c r="YA118" s="17"/>
      <c r="YB118" s="17"/>
      <c r="YC118" s="17"/>
      <c r="YD118" s="17"/>
      <c r="YE118" s="17"/>
      <c r="YF118" s="17"/>
      <c r="YG118" s="17"/>
      <c r="YH118" s="17"/>
      <c r="YI118" s="17"/>
      <c r="YJ118" s="17"/>
      <c r="YK118" s="17"/>
      <c r="YL118" s="17"/>
      <c r="YM118" s="17"/>
      <c r="YN118" s="17"/>
      <c r="YO118" s="17"/>
      <c r="YP118" s="17"/>
      <c r="YQ118" s="17"/>
      <c r="YR118" s="17"/>
      <c r="YS118" s="17"/>
      <c r="YT118" s="17"/>
      <c r="YU118" s="17"/>
      <c r="YV118" s="17"/>
      <c r="YW118" s="17"/>
      <c r="YX118" s="17"/>
      <c r="YY118" s="17"/>
      <c r="YZ118" s="17"/>
      <c r="ZA118" s="17"/>
      <c r="ZB118" s="17"/>
      <c r="ZC118" s="17"/>
      <c r="ZD118" s="17"/>
      <c r="ZE118" s="17"/>
      <c r="ZF118" s="17"/>
      <c r="ZG118" s="17"/>
      <c r="ZH118" s="17"/>
      <c r="ZI118" s="17"/>
      <c r="ZJ118" s="17"/>
      <c r="ZK118" s="17"/>
      <c r="ZL118" s="17"/>
      <c r="ZM118" s="17"/>
      <c r="ZN118" s="17"/>
      <c r="ZO118" s="17"/>
      <c r="ZP118" s="17"/>
      <c r="ZQ118" s="17"/>
      <c r="ZR118" s="17"/>
      <c r="ZS118" s="17"/>
      <c r="ZT118" s="17"/>
      <c r="ZU118" s="17"/>
      <c r="ZV118" s="17"/>
      <c r="ZW118" s="17"/>
      <c r="ZX118" s="17"/>
      <c r="ZY118" s="17"/>
      <c r="ZZ118" s="17"/>
      <c r="AAA118" s="17"/>
      <c r="AAB118" s="17"/>
      <c r="AAC118" s="17"/>
      <c r="AAD118" s="17"/>
      <c r="AAE118" s="17"/>
      <c r="AAF118" s="17"/>
      <c r="AAG118" s="17"/>
      <c r="AAH118" s="17"/>
      <c r="AAI118" s="17"/>
      <c r="AAJ118" s="17"/>
      <c r="AAK118" s="17"/>
      <c r="AAL118" s="17"/>
      <c r="AAM118" s="17"/>
      <c r="AAN118" s="17"/>
      <c r="AAO118" s="17"/>
      <c r="AAP118" s="17"/>
      <c r="AAQ118" s="17"/>
      <c r="AAR118" s="17"/>
      <c r="AAS118" s="17"/>
      <c r="AAT118" s="17"/>
      <c r="AAU118" s="17"/>
      <c r="AAV118" s="17"/>
      <c r="AAW118" s="17"/>
      <c r="AAX118" s="17"/>
      <c r="AAY118" s="17"/>
      <c r="AAZ118" s="17"/>
      <c r="ABA118" s="17"/>
      <c r="ABB118" s="17"/>
      <c r="ABC118" s="17"/>
      <c r="ABD118" s="17"/>
      <c r="ABE118" s="17"/>
      <c r="ABF118" s="17"/>
      <c r="ABG118" s="17"/>
      <c r="ABH118" s="17"/>
      <c r="ABI118" s="17"/>
      <c r="ABJ118" s="17"/>
      <c r="ABK118" s="17"/>
      <c r="ABL118" s="17"/>
      <c r="ABM118" s="17"/>
      <c r="ABN118" s="17"/>
      <c r="ABO118" s="17"/>
      <c r="ABP118" s="17"/>
      <c r="ABQ118" s="17"/>
      <c r="ABR118" s="17"/>
      <c r="ABS118" s="17"/>
      <c r="ABT118" s="17"/>
      <c r="ABU118" s="17"/>
      <c r="ABV118" s="17"/>
      <c r="ABW118" s="17"/>
      <c r="ABX118" s="17"/>
      <c r="ABY118" s="17"/>
      <c r="ABZ118" s="17"/>
      <c r="ACA118" s="17"/>
      <c r="ACB118" s="17"/>
      <c r="ACC118" s="17"/>
      <c r="ACD118" s="17"/>
      <c r="ACE118" s="17"/>
      <c r="ACF118" s="17"/>
      <c r="ACG118" s="17"/>
      <c r="ACH118" s="17"/>
      <c r="ACI118" s="17"/>
      <c r="ACJ118" s="17"/>
      <c r="ACK118" s="17"/>
      <c r="ACL118" s="17"/>
      <c r="ACM118" s="17"/>
      <c r="ACN118" s="17"/>
      <c r="ACO118" s="17"/>
      <c r="ACP118" s="17"/>
      <c r="ACQ118" s="17"/>
      <c r="ACR118" s="17"/>
      <c r="ACS118" s="17"/>
      <c r="ACT118" s="17"/>
      <c r="ACU118" s="17"/>
      <c r="ACV118" s="17"/>
      <c r="ACW118" s="17"/>
      <c r="ACX118" s="17"/>
      <c r="ACY118" s="17"/>
      <c r="ACZ118" s="17"/>
      <c r="ADA118" s="17"/>
      <c r="ADB118" s="17"/>
      <c r="ADC118" s="17"/>
      <c r="ADD118" s="17"/>
      <c r="ADE118" s="17"/>
      <c r="ADF118" s="17"/>
      <c r="ADG118" s="17"/>
      <c r="ADH118" s="17"/>
      <c r="ADI118" s="17"/>
      <c r="ADJ118" s="17"/>
      <c r="ADK118" s="17"/>
      <c r="ADL118" s="17"/>
      <c r="ADM118" s="17"/>
      <c r="ADN118" s="17"/>
      <c r="ADO118" s="17"/>
      <c r="ADP118" s="17"/>
      <c r="ADQ118" s="17"/>
      <c r="ADR118" s="17"/>
      <c r="ADS118" s="17"/>
      <c r="ADT118" s="17"/>
      <c r="ADU118" s="17"/>
    </row>
    <row r="119" spans="1:801" ht="15.75" customHeight="1">
      <c r="A119" s="60">
        <v>9</v>
      </c>
      <c r="B119" s="59" t="s">
        <v>131</v>
      </c>
      <c r="C119" s="50" t="s">
        <v>132</v>
      </c>
      <c r="D119" s="51"/>
      <c r="E119" s="52"/>
      <c r="F119" s="52"/>
    </row>
    <row r="120" spans="1:801" ht="15.75" customHeight="1">
      <c r="A120" s="60"/>
      <c r="B120" s="59"/>
      <c r="C120" s="50" t="s">
        <v>18</v>
      </c>
      <c r="D120" s="51"/>
      <c r="E120" s="52"/>
      <c r="F120" s="52"/>
    </row>
    <row r="121" spans="1:801" ht="15.75" customHeight="1">
      <c r="A121" s="22" t="s">
        <v>60</v>
      </c>
      <c r="B121" s="18" t="s">
        <v>133</v>
      </c>
      <c r="C121" s="50" t="s">
        <v>18</v>
      </c>
      <c r="D121" s="51">
        <f>F121</f>
        <v>132.72399999999999</v>
      </c>
      <c r="E121" s="52"/>
      <c r="F121" s="52">
        <v>132.72399999999999</v>
      </c>
    </row>
    <row r="122" spans="1:801" ht="15.75" customHeight="1">
      <c r="A122" s="22" t="s">
        <v>134</v>
      </c>
      <c r="B122" s="18" t="s">
        <v>135</v>
      </c>
      <c r="C122" s="50" t="s">
        <v>18</v>
      </c>
      <c r="D122" s="51"/>
      <c r="E122" s="52"/>
      <c r="F122" s="52"/>
    </row>
    <row r="123" spans="1:801" ht="15.75" customHeight="1">
      <c r="A123" s="22" t="s">
        <v>62</v>
      </c>
      <c r="B123" s="18" t="s">
        <v>136</v>
      </c>
      <c r="C123" s="50" t="s">
        <v>18</v>
      </c>
      <c r="D123" s="51"/>
      <c r="E123" s="52"/>
      <c r="F123" s="52"/>
    </row>
    <row r="124" spans="1:801" ht="15.75" customHeight="1">
      <c r="A124" s="22" t="s">
        <v>64</v>
      </c>
      <c r="B124" s="23" t="s">
        <v>137</v>
      </c>
      <c r="C124" s="50" t="s">
        <v>18</v>
      </c>
      <c r="D124" s="51"/>
      <c r="E124" s="52"/>
      <c r="F124" s="52"/>
    </row>
    <row r="125" spans="1:801" ht="15.75" customHeight="1">
      <c r="A125" s="35">
        <v>13</v>
      </c>
      <c r="B125" s="18" t="s">
        <v>138</v>
      </c>
      <c r="C125" s="50" t="s">
        <v>18</v>
      </c>
      <c r="D125" s="51">
        <f t="shared" ref="D125:D128" si="4">F125</f>
        <v>104.532</v>
      </c>
      <c r="E125" s="52"/>
      <c r="F125" s="52">
        <v>104.532</v>
      </c>
    </row>
    <row r="126" spans="1:801" ht="15.75" customHeight="1">
      <c r="A126" s="35">
        <v>14</v>
      </c>
      <c r="B126" s="23" t="s">
        <v>139</v>
      </c>
      <c r="C126" s="50"/>
      <c r="D126" s="51"/>
      <c r="E126" s="52"/>
      <c r="F126" s="52"/>
    </row>
    <row r="127" spans="1:801" ht="15.75" customHeight="1">
      <c r="A127" s="22" t="s">
        <v>70</v>
      </c>
      <c r="B127" s="18" t="s">
        <v>140</v>
      </c>
      <c r="C127" s="50" t="s">
        <v>18</v>
      </c>
      <c r="D127" s="51"/>
      <c r="E127" s="52"/>
      <c r="F127" s="52"/>
    </row>
    <row r="128" spans="1:801" ht="15.75" customHeight="1">
      <c r="A128" s="53">
        <v>16</v>
      </c>
      <c r="B128" s="23" t="s">
        <v>141</v>
      </c>
      <c r="C128" s="50" t="s">
        <v>18</v>
      </c>
      <c r="D128" s="51">
        <f t="shared" si="4"/>
        <v>11000</v>
      </c>
      <c r="E128" s="52"/>
      <c r="F128" s="52">
        <v>11000</v>
      </c>
    </row>
    <row r="129" spans="1:854" ht="15.75" customHeight="1">
      <c r="A129" s="22" t="s">
        <v>142</v>
      </c>
      <c r="B129" s="23" t="s">
        <v>143</v>
      </c>
      <c r="C129" s="50" t="s">
        <v>127</v>
      </c>
      <c r="D129" s="51"/>
      <c r="E129" s="52"/>
      <c r="F129" s="52"/>
    </row>
    <row r="130" spans="1:854" ht="15.75" customHeight="1">
      <c r="A130" s="58" t="s">
        <v>144</v>
      </c>
      <c r="B130" s="59" t="s">
        <v>145</v>
      </c>
      <c r="C130" s="50" t="s">
        <v>41</v>
      </c>
      <c r="D130" s="51"/>
      <c r="E130" s="52"/>
      <c r="F130" s="52"/>
    </row>
    <row r="131" spans="1:854" ht="15.75" customHeight="1">
      <c r="A131" s="58"/>
      <c r="B131" s="59"/>
      <c r="C131" s="50" t="s">
        <v>18</v>
      </c>
      <c r="D131" s="51"/>
      <c r="E131" s="52"/>
      <c r="F131" s="52"/>
    </row>
    <row r="132" spans="1:854" ht="15.75" customHeight="1">
      <c r="A132" s="58" t="s">
        <v>146</v>
      </c>
      <c r="B132" s="59" t="s">
        <v>147</v>
      </c>
      <c r="C132" s="50" t="s">
        <v>41</v>
      </c>
      <c r="D132" s="51"/>
      <c r="E132" s="52"/>
      <c r="F132" s="52"/>
    </row>
    <row r="133" spans="1:854" ht="15.75" customHeight="1">
      <c r="A133" s="58"/>
      <c r="B133" s="59"/>
      <c r="C133" s="50" t="s">
        <v>148</v>
      </c>
      <c r="D133" s="51"/>
      <c r="E133" s="52"/>
      <c r="F133" s="52"/>
    </row>
    <row r="134" spans="1:854" ht="15.75" customHeight="1">
      <c r="A134" s="58" t="s">
        <v>149</v>
      </c>
      <c r="B134" s="59" t="s">
        <v>150</v>
      </c>
      <c r="C134" s="50" t="s">
        <v>41</v>
      </c>
      <c r="D134" s="51"/>
      <c r="E134" s="52"/>
      <c r="F134" s="52"/>
    </row>
    <row r="135" spans="1:854" ht="15.75" customHeight="1">
      <c r="A135" s="58"/>
      <c r="B135" s="59"/>
      <c r="C135" s="50" t="s">
        <v>18</v>
      </c>
      <c r="D135" s="51"/>
      <c r="E135" s="52"/>
      <c r="F135" s="52"/>
    </row>
    <row r="136" spans="1:854" ht="15.75" customHeight="1">
      <c r="A136" s="58" t="s">
        <v>151</v>
      </c>
      <c r="B136" s="59" t="s">
        <v>152</v>
      </c>
      <c r="C136" s="50" t="s">
        <v>41</v>
      </c>
      <c r="D136" s="51"/>
      <c r="E136" s="52"/>
      <c r="F136" s="52"/>
    </row>
    <row r="137" spans="1:854" ht="15.75" customHeight="1">
      <c r="A137" s="58"/>
      <c r="B137" s="59"/>
      <c r="C137" s="50" t="s">
        <v>18</v>
      </c>
      <c r="D137" s="51"/>
      <c r="E137" s="52"/>
      <c r="F137" s="52"/>
    </row>
    <row r="138" spans="1:854" ht="15.75" customHeight="1">
      <c r="A138" s="22" t="s">
        <v>74</v>
      </c>
      <c r="B138" s="18" t="s">
        <v>153</v>
      </c>
      <c r="C138" s="50" t="s">
        <v>18</v>
      </c>
      <c r="D138" s="51"/>
      <c r="E138" s="54"/>
      <c r="F138" s="54"/>
    </row>
    <row r="139" spans="1:854" s="55" customFormat="1" ht="15.75" customHeight="1" thickBot="1">
      <c r="A139" s="22" t="s">
        <v>154</v>
      </c>
      <c r="B139" s="18" t="s">
        <v>155</v>
      </c>
      <c r="C139" s="50" t="s">
        <v>18</v>
      </c>
      <c r="D139" s="51"/>
      <c r="E139" s="54"/>
      <c r="F139" s="54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  <c r="IT139" s="5"/>
      <c r="IU139" s="5"/>
      <c r="IV139" s="5"/>
      <c r="IW139" s="5"/>
      <c r="IX139" s="5"/>
      <c r="IY139" s="5"/>
      <c r="IZ139" s="5"/>
      <c r="JA139" s="5"/>
      <c r="JB139" s="5"/>
      <c r="JC139" s="5"/>
      <c r="JD139" s="5"/>
      <c r="JE139" s="5"/>
      <c r="JF139" s="5"/>
      <c r="JG139" s="5"/>
      <c r="JH139" s="5"/>
      <c r="JI139" s="5"/>
      <c r="JJ139" s="5"/>
      <c r="JK139" s="5"/>
      <c r="JL139" s="5"/>
      <c r="JM139" s="5"/>
      <c r="JN139" s="5"/>
      <c r="JO139" s="5"/>
      <c r="JP139" s="5"/>
      <c r="JQ139" s="5"/>
      <c r="JR139" s="5"/>
      <c r="JS139" s="5"/>
      <c r="JT139" s="5"/>
      <c r="JU139" s="5"/>
      <c r="JV139" s="5"/>
      <c r="JW139" s="5"/>
      <c r="JX139" s="5"/>
      <c r="JY139" s="5"/>
      <c r="JZ139" s="5"/>
      <c r="KA139" s="5"/>
      <c r="KB139" s="5"/>
      <c r="KC139" s="5"/>
      <c r="KD139" s="5"/>
      <c r="KE139" s="5"/>
      <c r="KF139" s="5"/>
      <c r="KG139" s="5"/>
      <c r="KH139" s="5"/>
      <c r="KI139" s="5"/>
      <c r="KJ139" s="5"/>
      <c r="KK139" s="5"/>
      <c r="KL139" s="5"/>
      <c r="KM139" s="5"/>
      <c r="KN139" s="5"/>
      <c r="KO139" s="5"/>
      <c r="KP139" s="5"/>
      <c r="KQ139" s="5"/>
      <c r="KR139" s="5"/>
      <c r="KS139" s="5"/>
      <c r="KT139" s="5"/>
      <c r="KU139" s="5"/>
      <c r="KV139" s="5"/>
      <c r="KW139" s="5"/>
      <c r="KX139" s="5"/>
      <c r="KY139" s="5"/>
      <c r="KZ139" s="5"/>
      <c r="LA139" s="5"/>
      <c r="LB139" s="5"/>
      <c r="LC139" s="5"/>
      <c r="LD139" s="5"/>
      <c r="LE139" s="5"/>
      <c r="LF139" s="5"/>
      <c r="LG139" s="5"/>
      <c r="LH139" s="5"/>
      <c r="LI139" s="5"/>
      <c r="LJ139" s="5"/>
      <c r="LK139" s="5"/>
      <c r="LL139" s="5"/>
      <c r="LM139" s="5"/>
      <c r="LN139" s="5"/>
      <c r="LO139" s="5"/>
      <c r="LP139" s="5"/>
      <c r="LQ139" s="5"/>
      <c r="LR139" s="5"/>
      <c r="LS139" s="5"/>
      <c r="LT139" s="5"/>
      <c r="LU139" s="5"/>
      <c r="LV139" s="5"/>
      <c r="LW139" s="5"/>
      <c r="LX139" s="5"/>
      <c r="LY139" s="5"/>
      <c r="LZ139" s="5"/>
      <c r="MA139" s="5"/>
      <c r="MB139" s="5"/>
      <c r="MC139" s="5"/>
      <c r="MD139" s="5"/>
      <c r="ME139" s="5"/>
      <c r="MF139" s="5"/>
      <c r="MG139" s="5"/>
      <c r="MH139" s="5"/>
      <c r="MI139" s="5"/>
      <c r="MJ139" s="5"/>
      <c r="MK139" s="5"/>
      <c r="ML139" s="5"/>
      <c r="MM139" s="5"/>
      <c r="MN139" s="5"/>
      <c r="MO139" s="5"/>
      <c r="MP139" s="5"/>
      <c r="MQ139" s="5"/>
      <c r="MR139" s="5"/>
      <c r="MS139" s="5"/>
      <c r="MT139" s="5"/>
      <c r="MU139" s="5"/>
      <c r="MV139" s="5"/>
      <c r="MW139" s="5"/>
      <c r="MX139" s="5"/>
      <c r="MY139" s="5"/>
      <c r="MZ139" s="5"/>
      <c r="NA139" s="5"/>
      <c r="NB139" s="5"/>
      <c r="NC139" s="5"/>
      <c r="ND139" s="5"/>
      <c r="NE139" s="5"/>
      <c r="NF139" s="5"/>
      <c r="NG139" s="5"/>
      <c r="NH139" s="5"/>
      <c r="NI139" s="5"/>
      <c r="NJ139" s="5"/>
      <c r="NK139" s="5"/>
      <c r="NL139" s="5"/>
      <c r="NM139" s="5"/>
      <c r="NN139" s="5"/>
      <c r="NO139" s="5"/>
      <c r="NP139" s="5"/>
      <c r="NQ139" s="5"/>
      <c r="NR139" s="5"/>
      <c r="NS139" s="5"/>
      <c r="NT139" s="5"/>
      <c r="NU139" s="5"/>
      <c r="NV139" s="5"/>
      <c r="NW139" s="5"/>
      <c r="NX139" s="5"/>
      <c r="NY139" s="5"/>
      <c r="NZ139" s="5"/>
      <c r="OA139" s="5"/>
      <c r="OB139" s="5"/>
      <c r="OC139" s="5"/>
      <c r="OD139" s="5"/>
      <c r="OE139" s="5"/>
      <c r="OF139" s="5"/>
      <c r="OG139" s="5"/>
      <c r="OH139" s="5"/>
      <c r="OI139" s="5"/>
      <c r="OJ139" s="5"/>
      <c r="OK139" s="5"/>
      <c r="OL139" s="5"/>
      <c r="OM139" s="5"/>
      <c r="ON139" s="5"/>
      <c r="OO139" s="5"/>
      <c r="OP139" s="5"/>
      <c r="OQ139" s="5"/>
      <c r="OR139" s="5"/>
      <c r="OS139" s="5"/>
      <c r="OT139" s="5"/>
      <c r="OU139" s="5"/>
      <c r="OV139" s="5"/>
      <c r="OW139" s="5"/>
      <c r="OX139" s="5"/>
      <c r="OY139" s="5"/>
      <c r="OZ139" s="5"/>
      <c r="PA139" s="5"/>
      <c r="PB139" s="5"/>
      <c r="PC139" s="5"/>
      <c r="PD139" s="5"/>
      <c r="PE139" s="5"/>
      <c r="PF139" s="5"/>
      <c r="PG139" s="5"/>
      <c r="PH139" s="5"/>
      <c r="PI139" s="5"/>
      <c r="PJ139" s="5"/>
      <c r="PK139" s="5"/>
      <c r="PL139" s="5"/>
      <c r="PM139" s="5"/>
      <c r="PN139" s="5"/>
      <c r="PO139" s="5"/>
      <c r="PP139" s="5"/>
      <c r="PQ139" s="5"/>
      <c r="PR139" s="5"/>
      <c r="PS139" s="5"/>
      <c r="PT139" s="5"/>
      <c r="PU139" s="5"/>
      <c r="PV139" s="5"/>
      <c r="PW139" s="5"/>
      <c r="PX139" s="5"/>
      <c r="PY139" s="5"/>
      <c r="PZ139" s="5"/>
      <c r="QA139" s="5"/>
      <c r="QB139" s="5"/>
      <c r="QC139" s="5"/>
      <c r="QD139" s="5"/>
      <c r="QE139" s="5"/>
      <c r="QF139" s="5"/>
      <c r="QG139" s="5"/>
      <c r="QH139" s="5"/>
      <c r="QI139" s="5"/>
      <c r="QJ139" s="5"/>
      <c r="QK139" s="5"/>
      <c r="QL139" s="5"/>
      <c r="QM139" s="5"/>
      <c r="QN139" s="5"/>
      <c r="QO139" s="5"/>
      <c r="QP139" s="5"/>
      <c r="QQ139" s="5"/>
      <c r="QR139" s="5"/>
      <c r="QS139" s="5"/>
      <c r="QT139" s="5"/>
      <c r="QU139" s="5"/>
      <c r="QV139" s="5"/>
      <c r="QW139" s="5"/>
      <c r="QX139" s="5"/>
      <c r="QY139" s="5"/>
      <c r="QZ139" s="5"/>
      <c r="RA139" s="5"/>
      <c r="RB139" s="5"/>
      <c r="RC139" s="5"/>
      <c r="RD139" s="5"/>
      <c r="RE139" s="5"/>
      <c r="RF139" s="5"/>
      <c r="RG139" s="5"/>
      <c r="RH139" s="5"/>
      <c r="RI139" s="5"/>
      <c r="RJ139" s="5"/>
      <c r="RK139" s="5"/>
      <c r="RL139" s="5"/>
      <c r="RM139" s="5"/>
      <c r="RN139" s="5"/>
      <c r="RO139" s="5"/>
      <c r="RP139" s="5"/>
      <c r="RQ139" s="5"/>
      <c r="RR139" s="5"/>
      <c r="RS139" s="5"/>
      <c r="RT139" s="5"/>
      <c r="RU139" s="5"/>
      <c r="RV139" s="5"/>
      <c r="RW139" s="5"/>
      <c r="RX139" s="5"/>
      <c r="RY139" s="5"/>
      <c r="RZ139" s="5"/>
      <c r="SA139" s="5"/>
      <c r="SB139" s="5"/>
      <c r="SC139" s="5"/>
      <c r="SD139" s="5"/>
      <c r="SE139" s="5"/>
      <c r="SF139" s="5"/>
      <c r="SG139" s="5"/>
      <c r="SH139" s="5"/>
      <c r="SI139" s="5"/>
      <c r="SJ139" s="5"/>
      <c r="SK139" s="5"/>
      <c r="SL139" s="5"/>
      <c r="SM139" s="5"/>
      <c r="SN139" s="5"/>
      <c r="SO139" s="5"/>
      <c r="SP139" s="5"/>
      <c r="SQ139" s="5"/>
      <c r="SR139" s="5"/>
      <c r="SS139" s="5"/>
      <c r="ST139" s="5"/>
      <c r="SU139" s="5"/>
      <c r="SV139" s="5"/>
      <c r="SW139" s="5"/>
      <c r="SX139" s="5"/>
      <c r="SY139" s="5"/>
      <c r="SZ139" s="5"/>
      <c r="TA139" s="5"/>
      <c r="TB139" s="5"/>
      <c r="TC139" s="5"/>
      <c r="TD139" s="5"/>
      <c r="TE139" s="5"/>
      <c r="TF139" s="5"/>
      <c r="TG139" s="5"/>
      <c r="TH139" s="5"/>
      <c r="TI139" s="5"/>
      <c r="TJ139" s="5"/>
      <c r="TK139" s="5"/>
      <c r="TL139" s="5"/>
      <c r="TM139" s="5"/>
      <c r="TN139" s="5"/>
      <c r="TO139" s="5"/>
      <c r="TP139" s="5"/>
      <c r="TQ139" s="5"/>
      <c r="TR139" s="5"/>
      <c r="TS139" s="5"/>
      <c r="TT139" s="5"/>
      <c r="TU139" s="5"/>
      <c r="TV139" s="5"/>
      <c r="TW139" s="5"/>
      <c r="TX139" s="5"/>
      <c r="TY139" s="5"/>
      <c r="TZ139" s="5"/>
      <c r="UA139" s="5"/>
      <c r="UB139" s="5"/>
      <c r="UC139" s="5"/>
      <c r="UD139" s="5"/>
      <c r="UE139" s="5"/>
      <c r="UF139" s="5"/>
      <c r="UG139" s="5"/>
      <c r="UH139" s="5"/>
      <c r="UI139" s="5"/>
      <c r="UJ139" s="5"/>
      <c r="UK139" s="5"/>
      <c r="UL139" s="5"/>
      <c r="UM139" s="5"/>
      <c r="UN139" s="5"/>
      <c r="UO139" s="5"/>
      <c r="UP139" s="5"/>
      <c r="UQ139" s="5"/>
      <c r="UR139" s="5"/>
      <c r="US139" s="5"/>
      <c r="UT139" s="5"/>
      <c r="UU139" s="5"/>
      <c r="UV139" s="5"/>
      <c r="UW139" s="5"/>
      <c r="UX139" s="5"/>
      <c r="UY139" s="5"/>
      <c r="UZ139" s="5"/>
      <c r="VA139" s="5"/>
      <c r="VB139" s="5"/>
      <c r="VC139" s="5"/>
      <c r="VD139" s="5"/>
      <c r="VE139" s="5"/>
      <c r="VF139" s="5"/>
      <c r="VG139" s="5"/>
      <c r="VH139" s="5"/>
      <c r="VI139" s="5"/>
      <c r="VJ139" s="5"/>
      <c r="VK139" s="5"/>
      <c r="VL139" s="5"/>
      <c r="VM139" s="5"/>
      <c r="VN139" s="5"/>
      <c r="VO139" s="5"/>
      <c r="VP139" s="5"/>
      <c r="VQ139" s="5"/>
      <c r="VR139" s="5"/>
      <c r="VS139" s="5"/>
      <c r="VT139" s="5"/>
      <c r="VU139" s="5"/>
      <c r="VV139" s="5"/>
      <c r="VW139" s="5"/>
      <c r="VX139" s="5"/>
      <c r="VY139" s="5"/>
      <c r="VZ139" s="5"/>
      <c r="WA139" s="5"/>
      <c r="WB139" s="5"/>
      <c r="WC139" s="5"/>
      <c r="WD139" s="5"/>
      <c r="WE139" s="5"/>
      <c r="WF139" s="5"/>
      <c r="WG139" s="5"/>
      <c r="WH139" s="5"/>
      <c r="WI139" s="5"/>
      <c r="WJ139" s="5"/>
      <c r="WK139" s="5"/>
      <c r="WL139" s="5"/>
      <c r="WM139" s="5"/>
      <c r="WN139" s="5"/>
      <c r="WO139" s="5"/>
      <c r="WP139" s="5"/>
      <c r="WQ139" s="5"/>
      <c r="WR139" s="5"/>
      <c r="WS139" s="5"/>
      <c r="WT139" s="5"/>
      <c r="WU139" s="5"/>
      <c r="WV139" s="5"/>
      <c r="WW139" s="5"/>
      <c r="WX139" s="5"/>
      <c r="WY139" s="5"/>
      <c r="WZ139" s="5"/>
      <c r="XA139" s="5"/>
      <c r="XB139" s="5"/>
      <c r="XC139" s="5"/>
      <c r="XD139" s="5"/>
      <c r="XE139" s="5"/>
      <c r="XF139" s="5"/>
      <c r="XG139" s="5"/>
      <c r="XH139" s="5"/>
      <c r="XI139" s="5"/>
      <c r="XJ139" s="5"/>
      <c r="XK139" s="5"/>
      <c r="XL139" s="5"/>
      <c r="XM139" s="5"/>
      <c r="XN139" s="5"/>
      <c r="XO139" s="5"/>
      <c r="XP139" s="5"/>
      <c r="XQ139" s="5"/>
      <c r="XR139" s="5"/>
      <c r="XS139" s="5"/>
      <c r="XT139" s="5"/>
      <c r="XU139" s="5"/>
      <c r="XV139" s="5"/>
      <c r="XW139" s="5"/>
      <c r="XX139" s="5"/>
      <c r="XY139" s="5"/>
      <c r="XZ139" s="5"/>
      <c r="YA139" s="5"/>
      <c r="YB139" s="5"/>
      <c r="YC139" s="5"/>
      <c r="YD139" s="5"/>
      <c r="YE139" s="5"/>
      <c r="YF139" s="5"/>
      <c r="YG139" s="5"/>
      <c r="YH139" s="5"/>
      <c r="YI139" s="5"/>
      <c r="YJ139" s="5"/>
      <c r="YK139" s="5"/>
      <c r="YL139" s="5"/>
      <c r="YM139" s="5"/>
      <c r="YN139" s="5"/>
      <c r="YO139" s="5"/>
      <c r="YP139" s="5"/>
      <c r="YQ139" s="5"/>
      <c r="YR139" s="5"/>
      <c r="YS139" s="5"/>
      <c r="YT139" s="5"/>
      <c r="YU139" s="5"/>
      <c r="YV139" s="5"/>
      <c r="YW139" s="5"/>
      <c r="YX139" s="5"/>
      <c r="YY139" s="5"/>
      <c r="YZ139" s="5"/>
      <c r="ZA139" s="5"/>
      <c r="ZB139" s="5"/>
      <c r="ZC139" s="5"/>
      <c r="ZD139" s="5"/>
      <c r="ZE139" s="5"/>
      <c r="ZF139" s="5"/>
      <c r="ZG139" s="5"/>
      <c r="ZH139" s="5"/>
      <c r="ZI139" s="5"/>
      <c r="ZJ139" s="5"/>
      <c r="ZK139" s="5"/>
      <c r="ZL139" s="5"/>
      <c r="ZM139" s="5"/>
      <c r="ZN139" s="5"/>
      <c r="ZO139" s="5"/>
      <c r="ZP139" s="5"/>
      <c r="ZQ139" s="5"/>
      <c r="ZR139" s="5"/>
      <c r="ZS139" s="5"/>
      <c r="ZT139" s="5"/>
      <c r="ZU139" s="5"/>
      <c r="ZV139" s="5"/>
      <c r="ZW139" s="5"/>
      <c r="ZX139" s="5"/>
      <c r="ZY139" s="5"/>
      <c r="ZZ139" s="5"/>
      <c r="AAA139" s="5"/>
      <c r="AAB139" s="5"/>
      <c r="AAC139" s="5"/>
      <c r="AAD139" s="5"/>
      <c r="AAE139" s="5"/>
      <c r="AAF139" s="5"/>
      <c r="AAG139" s="5"/>
      <c r="AAH139" s="5"/>
      <c r="AAI139" s="5"/>
      <c r="AAJ139" s="5"/>
      <c r="AAK139" s="5"/>
      <c r="AAL139" s="5"/>
      <c r="AAM139" s="5"/>
      <c r="AAN139" s="5"/>
      <c r="AAO139" s="5"/>
      <c r="AAP139" s="5"/>
      <c r="AAQ139" s="5"/>
      <c r="AAR139" s="5"/>
      <c r="AAS139" s="5"/>
      <c r="AAT139" s="5"/>
      <c r="AAU139" s="5"/>
      <c r="AAV139" s="5"/>
      <c r="AAW139" s="5"/>
      <c r="AAX139" s="5"/>
      <c r="AAY139" s="5"/>
      <c r="AAZ139" s="5"/>
      <c r="ABA139" s="5"/>
      <c r="ABB139" s="5"/>
      <c r="ABC139" s="5"/>
      <c r="ABD139" s="5"/>
      <c r="ABE139" s="5"/>
      <c r="ABF139" s="5"/>
      <c r="ABG139" s="5"/>
      <c r="ABH139" s="5"/>
      <c r="ABI139" s="5"/>
      <c r="ABJ139" s="5"/>
      <c r="ABK139" s="5"/>
      <c r="ABL139" s="5"/>
      <c r="ABM139" s="5"/>
      <c r="ABN139" s="5"/>
      <c r="ABO139" s="5"/>
      <c r="ABP139" s="5"/>
      <c r="ABQ139" s="5"/>
      <c r="ABR139" s="5"/>
      <c r="ABS139" s="5"/>
      <c r="ABT139" s="5"/>
      <c r="ABU139" s="5"/>
      <c r="ABV139" s="5"/>
      <c r="ABW139" s="5"/>
      <c r="ABX139" s="5"/>
      <c r="ABY139" s="5"/>
      <c r="ABZ139" s="5"/>
      <c r="ACA139" s="5"/>
      <c r="ACB139" s="5"/>
      <c r="ACC139" s="5"/>
      <c r="ACD139" s="5"/>
      <c r="ACE139" s="5"/>
      <c r="ACF139" s="5"/>
      <c r="ACG139" s="5"/>
      <c r="ACH139" s="5"/>
      <c r="ACI139" s="5"/>
      <c r="ACJ139" s="5"/>
      <c r="ACK139" s="5"/>
      <c r="ACL139" s="5"/>
      <c r="ACM139" s="5"/>
      <c r="ACN139" s="5"/>
      <c r="ACO139" s="5"/>
      <c r="ACP139" s="5"/>
      <c r="ACQ139" s="5"/>
      <c r="ACR139" s="5"/>
      <c r="ACS139" s="5"/>
      <c r="ACT139" s="5"/>
      <c r="ACU139" s="5"/>
      <c r="ACV139" s="5"/>
      <c r="ACW139" s="5"/>
      <c r="ACX139" s="5"/>
      <c r="ACY139" s="5"/>
      <c r="ACZ139" s="5"/>
      <c r="ADA139" s="5"/>
      <c r="ADB139" s="5"/>
      <c r="ADC139" s="5"/>
      <c r="ADD139" s="5"/>
      <c r="ADE139" s="5"/>
      <c r="ADF139" s="5"/>
      <c r="ADG139" s="5"/>
      <c r="ADH139" s="5"/>
      <c r="ADI139" s="5"/>
      <c r="ADJ139" s="5"/>
      <c r="ADK139" s="5"/>
      <c r="ADL139" s="5"/>
      <c r="ADM139" s="5"/>
      <c r="ADN139" s="5"/>
      <c r="ADO139" s="5"/>
      <c r="ADP139" s="5"/>
      <c r="ADQ139" s="5"/>
      <c r="ADR139" s="5"/>
      <c r="ADS139" s="5"/>
      <c r="ADT139" s="5"/>
      <c r="ADU139" s="5"/>
      <c r="ADV139" s="5"/>
      <c r="ADW139" s="5"/>
      <c r="ADX139" s="5"/>
      <c r="ADY139" s="5"/>
      <c r="ADZ139" s="5"/>
      <c r="AEA139" s="5"/>
      <c r="AEB139" s="5"/>
      <c r="AEC139" s="5"/>
      <c r="AED139" s="5"/>
      <c r="AEE139" s="5"/>
      <c r="AEF139" s="5"/>
      <c r="AEG139" s="5"/>
      <c r="AEH139" s="5"/>
      <c r="AEI139" s="5"/>
      <c r="AEJ139" s="5"/>
      <c r="AEK139" s="5"/>
      <c r="AEL139" s="5"/>
      <c r="AEM139" s="5"/>
      <c r="AEN139" s="5"/>
      <c r="AEO139" s="5"/>
      <c r="AEP139" s="5"/>
      <c r="AEQ139" s="5"/>
      <c r="AER139" s="5"/>
      <c r="AES139" s="5"/>
      <c r="AET139" s="5"/>
      <c r="AEU139" s="5"/>
      <c r="AEV139" s="5"/>
      <c r="AEW139" s="5"/>
      <c r="AEX139" s="5"/>
      <c r="AEY139" s="5"/>
      <c r="AEZ139" s="5"/>
      <c r="AFA139" s="5"/>
      <c r="AFB139" s="5"/>
      <c r="AFC139" s="5"/>
      <c r="AFD139" s="5"/>
      <c r="AFE139" s="5"/>
      <c r="AFF139" s="5"/>
      <c r="AFG139" s="5"/>
      <c r="AFH139" s="5"/>
      <c r="AFI139" s="5"/>
      <c r="AFJ139" s="5"/>
      <c r="AFK139" s="5"/>
      <c r="AFL139" s="5"/>
      <c r="AFM139" s="5"/>
      <c r="AFN139" s="5"/>
      <c r="AFO139" s="5"/>
      <c r="AFP139" s="5"/>
      <c r="AFQ139" s="5"/>
      <c r="AFR139" s="5"/>
      <c r="AFS139" s="5"/>
      <c r="AFT139" s="5"/>
      <c r="AFU139" s="5"/>
      <c r="AFV139" s="5"/>
    </row>
    <row r="140" spans="1:854">
      <c r="A140" s="22" t="s">
        <v>77</v>
      </c>
      <c r="B140" s="33" t="s">
        <v>156</v>
      </c>
      <c r="C140" s="56" t="s">
        <v>41</v>
      </c>
      <c r="D140" s="51">
        <f>E140+F140</f>
        <v>9000</v>
      </c>
      <c r="E140" s="57">
        <f>E148+E150+E152+E154</f>
        <v>9000</v>
      </c>
      <c r="F140" s="57"/>
      <c r="ADV140" s="5"/>
      <c r="ADW140" s="5"/>
      <c r="ADX140" s="5"/>
      <c r="ADY140" s="5"/>
      <c r="ADZ140" s="5"/>
      <c r="AEA140" s="5"/>
      <c r="AEB140" s="5"/>
      <c r="AEC140" s="5"/>
      <c r="AED140" s="5"/>
      <c r="AEE140" s="5"/>
      <c r="AEF140" s="5"/>
      <c r="AEG140" s="5"/>
      <c r="AEH140" s="5"/>
      <c r="AEI140" s="5"/>
      <c r="AEJ140" s="5"/>
      <c r="AEK140" s="5"/>
      <c r="AEL140" s="5"/>
      <c r="AEM140" s="5"/>
      <c r="AEN140" s="5"/>
      <c r="AEO140" s="5"/>
      <c r="AEP140" s="5"/>
      <c r="AEQ140" s="5"/>
      <c r="AER140" s="5"/>
      <c r="AES140" s="5"/>
      <c r="AET140" s="5"/>
      <c r="AEU140" s="5"/>
      <c r="AEV140" s="5"/>
      <c r="AEW140" s="5"/>
      <c r="AEX140" s="5"/>
      <c r="AEY140" s="5"/>
      <c r="AEZ140" s="5"/>
      <c r="AFA140" s="5"/>
      <c r="AFB140" s="5"/>
      <c r="AFC140" s="5"/>
      <c r="AFD140" s="5"/>
      <c r="AFE140" s="5"/>
      <c r="AFF140" s="5"/>
      <c r="AFG140" s="5"/>
      <c r="AFH140" s="5"/>
      <c r="AFI140" s="5"/>
      <c r="AFJ140" s="5"/>
      <c r="AFK140" s="5"/>
      <c r="AFL140" s="5"/>
      <c r="AFM140" s="5"/>
      <c r="AFN140" s="5"/>
      <c r="AFO140" s="5"/>
      <c r="AFP140" s="5"/>
      <c r="AFQ140" s="5"/>
      <c r="AFR140" s="5"/>
      <c r="AFS140" s="5"/>
      <c r="AFT140" s="5"/>
      <c r="AFU140" s="5"/>
      <c r="AFV140" s="5"/>
    </row>
    <row r="141" spans="1:854" ht="12.75" customHeight="1">
      <c r="A141" s="22"/>
      <c r="B141" s="33" t="s">
        <v>157</v>
      </c>
      <c r="C141" s="56" t="s">
        <v>18</v>
      </c>
      <c r="D141" s="51">
        <f>E141+F141</f>
        <v>477</v>
      </c>
      <c r="E141" s="57">
        <f>E149+E151+E153+E155</f>
        <v>477</v>
      </c>
      <c r="F141" s="57"/>
    </row>
    <row r="142" spans="1:854">
      <c r="A142" s="58" t="s">
        <v>158</v>
      </c>
      <c r="B142" s="59" t="s">
        <v>159</v>
      </c>
      <c r="C142" s="50" t="s">
        <v>41</v>
      </c>
      <c r="D142" s="51"/>
      <c r="E142" s="52"/>
      <c r="F142" s="57"/>
    </row>
    <row r="143" spans="1:854" ht="12.75" customHeight="1">
      <c r="A143" s="58"/>
      <c r="B143" s="59"/>
      <c r="C143" s="50" t="s">
        <v>18</v>
      </c>
      <c r="D143" s="51"/>
      <c r="E143" s="52"/>
      <c r="F143" s="57"/>
    </row>
    <row r="144" spans="1:854" ht="12.75" customHeight="1">
      <c r="A144" s="58" t="s">
        <v>160</v>
      </c>
      <c r="B144" s="59" t="s">
        <v>161</v>
      </c>
      <c r="C144" s="50" t="s">
        <v>41</v>
      </c>
      <c r="D144" s="51"/>
      <c r="E144" s="52"/>
      <c r="F144" s="57"/>
    </row>
    <row r="145" spans="1:6" ht="12.75" customHeight="1">
      <c r="A145" s="58"/>
      <c r="B145" s="59"/>
      <c r="C145" s="50" t="s">
        <v>18</v>
      </c>
      <c r="D145" s="51"/>
      <c r="E145" s="52"/>
      <c r="F145" s="57"/>
    </row>
    <row r="146" spans="1:6">
      <c r="A146" s="58" t="s">
        <v>162</v>
      </c>
      <c r="B146" s="59" t="s">
        <v>163</v>
      </c>
      <c r="C146" s="50" t="s">
        <v>41</v>
      </c>
      <c r="D146" s="51"/>
      <c r="E146" s="52"/>
      <c r="F146" s="57"/>
    </row>
    <row r="147" spans="1:6">
      <c r="A147" s="58"/>
      <c r="B147" s="59"/>
      <c r="C147" s="50" t="s">
        <v>18</v>
      </c>
      <c r="D147" s="51"/>
      <c r="E147" s="52"/>
      <c r="F147" s="57"/>
    </row>
    <row r="148" spans="1:6">
      <c r="A148" s="58" t="s">
        <v>164</v>
      </c>
      <c r="B148" s="59" t="s">
        <v>165</v>
      </c>
      <c r="C148" s="50" t="s">
        <v>41</v>
      </c>
      <c r="D148" s="51">
        <f>E148+F148</f>
        <v>1800</v>
      </c>
      <c r="E148" s="52">
        <v>1800</v>
      </c>
      <c r="F148" s="57"/>
    </row>
    <row r="149" spans="1:6">
      <c r="A149" s="58"/>
      <c r="B149" s="59"/>
      <c r="C149" s="50" t="s">
        <v>18</v>
      </c>
      <c r="D149" s="51">
        <f t="shared" ref="D149:D155" si="5">E149+F149</f>
        <v>95.4</v>
      </c>
      <c r="E149" s="52">
        <v>95.4</v>
      </c>
      <c r="F149" s="57"/>
    </row>
    <row r="150" spans="1:6">
      <c r="A150" s="58" t="s">
        <v>166</v>
      </c>
      <c r="B150" s="59" t="s">
        <v>167</v>
      </c>
      <c r="C150" s="50" t="s">
        <v>41</v>
      </c>
      <c r="D150" s="51">
        <f t="shared" si="5"/>
        <v>3600</v>
      </c>
      <c r="E150" s="52">
        <v>3600</v>
      </c>
      <c r="F150" s="57"/>
    </row>
    <row r="151" spans="1:6">
      <c r="A151" s="58"/>
      <c r="B151" s="59"/>
      <c r="C151" s="50" t="s">
        <v>18</v>
      </c>
      <c r="D151" s="51">
        <f t="shared" si="5"/>
        <v>190.8</v>
      </c>
      <c r="E151" s="52">
        <v>190.8</v>
      </c>
      <c r="F151" s="57"/>
    </row>
    <row r="152" spans="1:6">
      <c r="A152" s="58" t="s">
        <v>168</v>
      </c>
      <c r="B152" s="59" t="s">
        <v>169</v>
      </c>
      <c r="C152" s="50" t="s">
        <v>41</v>
      </c>
      <c r="D152" s="51">
        <f t="shared" si="5"/>
        <v>1800</v>
      </c>
      <c r="E152" s="52">
        <v>1800</v>
      </c>
      <c r="F152" s="57"/>
    </row>
    <row r="153" spans="1:6">
      <c r="A153" s="58"/>
      <c r="B153" s="59"/>
      <c r="C153" s="50" t="s">
        <v>18</v>
      </c>
      <c r="D153" s="51">
        <f t="shared" si="5"/>
        <v>95.4</v>
      </c>
      <c r="E153" s="52">
        <v>95.4</v>
      </c>
      <c r="F153" s="57"/>
    </row>
    <row r="154" spans="1:6">
      <c r="A154" s="58" t="s">
        <v>170</v>
      </c>
      <c r="B154" s="59" t="s">
        <v>171</v>
      </c>
      <c r="C154" s="50" t="s">
        <v>41</v>
      </c>
      <c r="D154" s="51">
        <f t="shared" si="5"/>
        <v>1800</v>
      </c>
      <c r="E154" s="52">
        <v>1800</v>
      </c>
      <c r="F154" s="57"/>
    </row>
    <row r="155" spans="1:6" ht="15.75" customHeight="1">
      <c r="A155" s="58"/>
      <c r="B155" s="59"/>
      <c r="C155" s="50" t="s">
        <v>18</v>
      </c>
      <c r="D155" s="51">
        <f t="shared" si="5"/>
        <v>95.4</v>
      </c>
      <c r="E155" s="52">
        <v>95.4</v>
      </c>
      <c r="F155" s="57"/>
    </row>
    <row r="156" spans="1:6" ht="15.75" customHeight="1">
      <c r="A156" s="58" t="s">
        <v>172</v>
      </c>
      <c r="B156" s="59" t="s">
        <v>173</v>
      </c>
      <c r="C156" s="50" t="s">
        <v>41</v>
      </c>
      <c r="D156" s="51"/>
      <c r="E156" s="52"/>
      <c r="F156" s="57"/>
    </row>
    <row r="157" spans="1:6" ht="15.75" customHeight="1">
      <c r="A157" s="58"/>
      <c r="B157" s="59"/>
      <c r="C157" s="50" t="s">
        <v>18</v>
      </c>
      <c r="D157" s="51"/>
      <c r="E157" s="52"/>
      <c r="F157" s="57"/>
    </row>
    <row r="158" spans="1:6">
      <c r="A158" s="46"/>
      <c r="B158" s="46"/>
      <c r="C158" s="46"/>
      <c r="D158" s="46"/>
      <c r="E158" s="46"/>
      <c r="F158" s="46"/>
    </row>
    <row r="159" spans="1:6" ht="15">
      <c r="A159" s="46"/>
      <c r="B159" s="2" t="s">
        <v>174</v>
      </c>
      <c r="C159" s="2"/>
      <c r="D159" s="2" t="s">
        <v>175</v>
      </c>
      <c r="E159" s="2"/>
    </row>
    <row r="160" spans="1:6" ht="15">
      <c r="B160" s="2" t="s">
        <v>176</v>
      </c>
      <c r="C160" s="2"/>
      <c r="D160" s="2" t="s">
        <v>177</v>
      </c>
      <c r="E160" s="2"/>
    </row>
    <row r="161" spans="2:6" ht="15">
      <c r="B161" s="2"/>
      <c r="C161" s="2"/>
      <c r="D161" s="2"/>
      <c r="E161" s="2"/>
      <c r="F161" s="2"/>
    </row>
  </sheetData>
  <mergeCells count="122">
    <mergeCell ref="A15:A17"/>
    <mergeCell ref="A18:A19"/>
    <mergeCell ref="B18:B19"/>
    <mergeCell ref="A20:A21"/>
    <mergeCell ref="B20:B21"/>
    <mergeCell ref="A23:A24"/>
    <mergeCell ref="B23:B24"/>
    <mergeCell ref="B9:F9"/>
    <mergeCell ref="B10:F10"/>
    <mergeCell ref="A12:A13"/>
    <mergeCell ref="B12:B13"/>
    <mergeCell ref="C12:C13"/>
    <mergeCell ref="D12:F12"/>
    <mergeCell ref="A31:A32"/>
    <mergeCell ref="B31:B32"/>
    <mergeCell ref="A34:A35"/>
    <mergeCell ref="B34:B35"/>
    <mergeCell ref="A36:A37"/>
    <mergeCell ref="B36:B37"/>
    <mergeCell ref="A25:A26"/>
    <mergeCell ref="B25:B26"/>
    <mergeCell ref="A27:A28"/>
    <mergeCell ref="B27:B28"/>
    <mergeCell ref="A29:A30"/>
    <mergeCell ref="B29:B30"/>
    <mergeCell ref="A45:A46"/>
    <mergeCell ref="B45:B46"/>
    <mergeCell ref="A47:A48"/>
    <mergeCell ref="B47:B48"/>
    <mergeCell ref="A49:A50"/>
    <mergeCell ref="B49:B50"/>
    <mergeCell ref="A38:A40"/>
    <mergeCell ref="B38:B40"/>
    <mergeCell ref="A41:A42"/>
    <mergeCell ref="B41:B42"/>
    <mergeCell ref="A43:A44"/>
    <mergeCell ref="B43:B44"/>
    <mergeCell ref="A57:A58"/>
    <mergeCell ref="B57:B58"/>
    <mergeCell ref="A59:A60"/>
    <mergeCell ref="B59:B60"/>
    <mergeCell ref="A61:A62"/>
    <mergeCell ref="B61:B62"/>
    <mergeCell ref="A51:A52"/>
    <mergeCell ref="B51:B52"/>
    <mergeCell ref="A53:A54"/>
    <mergeCell ref="B53:B54"/>
    <mergeCell ref="A55:A56"/>
    <mergeCell ref="B55:B56"/>
    <mergeCell ref="A69:A70"/>
    <mergeCell ref="B69:B70"/>
    <mergeCell ref="A71:A72"/>
    <mergeCell ref="B71:B72"/>
    <mergeCell ref="A74:A75"/>
    <mergeCell ref="B74:B75"/>
    <mergeCell ref="A63:A64"/>
    <mergeCell ref="B63:B64"/>
    <mergeCell ref="A65:A66"/>
    <mergeCell ref="B65:B66"/>
    <mergeCell ref="A67:A68"/>
    <mergeCell ref="B67:B68"/>
    <mergeCell ref="A82:A83"/>
    <mergeCell ref="B82:B83"/>
    <mergeCell ref="A84:A85"/>
    <mergeCell ref="B84:B85"/>
    <mergeCell ref="A86:A87"/>
    <mergeCell ref="B86:B87"/>
    <mergeCell ref="A76:A77"/>
    <mergeCell ref="B76:B77"/>
    <mergeCell ref="A78:A79"/>
    <mergeCell ref="B78:B79"/>
    <mergeCell ref="A80:A81"/>
    <mergeCell ref="B80:B81"/>
    <mergeCell ref="A102:F102"/>
    <mergeCell ref="A103:A104"/>
    <mergeCell ref="B103:B104"/>
    <mergeCell ref="A105:A106"/>
    <mergeCell ref="B105:B106"/>
    <mergeCell ref="A107:A108"/>
    <mergeCell ref="B107:B108"/>
    <mergeCell ref="A89:A90"/>
    <mergeCell ref="B89:B90"/>
    <mergeCell ref="A91:A92"/>
    <mergeCell ref="B91:B92"/>
    <mergeCell ref="A93:A94"/>
    <mergeCell ref="B93:B94"/>
    <mergeCell ref="A115:A116"/>
    <mergeCell ref="B115:B116"/>
    <mergeCell ref="A117:A118"/>
    <mergeCell ref="B117:B118"/>
    <mergeCell ref="A119:A120"/>
    <mergeCell ref="B119:B120"/>
    <mergeCell ref="A109:A110"/>
    <mergeCell ref="B109:B110"/>
    <mergeCell ref="A111:A112"/>
    <mergeCell ref="B111:B112"/>
    <mergeCell ref="A113:A114"/>
    <mergeCell ref="B113:B114"/>
    <mergeCell ref="A136:A137"/>
    <mergeCell ref="B136:B137"/>
    <mergeCell ref="A142:A143"/>
    <mergeCell ref="B142:B143"/>
    <mergeCell ref="A144:A145"/>
    <mergeCell ref="B144:B145"/>
    <mergeCell ref="A130:A131"/>
    <mergeCell ref="B130:B131"/>
    <mergeCell ref="A132:A133"/>
    <mergeCell ref="B132:B133"/>
    <mergeCell ref="A134:A135"/>
    <mergeCell ref="B134:B135"/>
    <mergeCell ref="A152:A153"/>
    <mergeCell ref="B152:B153"/>
    <mergeCell ref="A154:A155"/>
    <mergeCell ref="B154:B155"/>
    <mergeCell ref="A156:A157"/>
    <mergeCell ref="B156:B157"/>
    <mergeCell ref="A146:A147"/>
    <mergeCell ref="B146:B147"/>
    <mergeCell ref="A148:A149"/>
    <mergeCell ref="B148:B149"/>
    <mergeCell ref="A150:A151"/>
    <mergeCell ref="B150:B151"/>
  </mergeCells>
  <pageMargins left="0.11811023622047245" right="0" top="0.59055118110236227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2017 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RePack by SPecialiST</cp:lastModifiedBy>
  <dcterms:created xsi:type="dcterms:W3CDTF">2017-05-17T08:56:44Z</dcterms:created>
  <dcterms:modified xsi:type="dcterms:W3CDTF">2017-05-17T08:35:48Z</dcterms:modified>
</cp:coreProperties>
</file>