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93" activeTab="209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  <sheet name="101" sheetId="102" r:id="rId102"/>
    <sheet name="102" sheetId="103" r:id="rId103"/>
    <sheet name="103" sheetId="104" r:id="rId104"/>
    <sheet name="104" sheetId="105" r:id="rId105"/>
    <sheet name="105" sheetId="106" r:id="rId106"/>
    <sheet name="106" sheetId="107" r:id="rId107"/>
    <sheet name="107" sheetId="108" r:id="rId108"/>
    <sheet name="108" sheetId="109" r:id="rId109"/>
    <sheet name="109" sheetId="110" r:id="rId110"/>
    <sheet name="110" sheetId="111" r:id="rId111"/>
    <sheet name="111" sheetId="112" r:id="rId112"/>
    <sheet name="112" sheetId="113" r:id="rId113"/>
    <sheet name="113" sheetId="114" r:id="rId114"/>
    <sheet name="114" sheetId="115" r:id="rId115"/>
    <sheet name="115" sheetId="116" r:id="rId116"/>
    <sheet name="116" sheetId="117" r:id="rId117"/>
    <sheet name="117" sheetId="118" r:id="rId118"/>
    <sheet name="118" sheetId="119" r:id="rId119"/>
    <sheet name="119" sheetId="120" r:id="rId120"/>
    <sheet name="120" sheetId="121" r:id="rId121"/>
    <sheet name="121" sheetId="122" r:id="rId122"/>
    <sheet name="122" sheetId="123" r:id="rId123"/>
    <sheet name="123" sheetId="124" r:id="rId124"/>
    <sheet name="124" sheetId="125" r:id="rId125"/>
    <sheet name="125" sheetId="126" r:id="rId126"/>
    <sheet name="126" sheetId="127" r:id="rId127"/>
    <sheet name="127" sheetId="128" r:id="rId128"/>
    <sheet name="128" sheetId="129" r:id="rId129"/>
    <sheet name="129" sheetId="130" r:id="rId130"/>
    <sheet name="130" sheetId="131" r:id="rId131"/>
    <sheet name="131" sheetId="132" r:id="rId132"/>
    <sheet name="132" sheetId="133" r:id="rId133"/>
    <sheet name="133" sheetId="134" r:id="rId134"/>
    <sheet name="134" sheetId="135" r:id="rId135"/>
    <sheet name="135" sheetId="136" r:id="rId136"/>
    <sheet name="136" sheetId="137" r:id="rId137"/>
    <sheet name="137" sheetId="138" r:id="rId138"/>
    <sheet name="138" sheetId="139" r:id="rId139"/>
    <sheet name="139" sheetId="140" r:id="rId140"/>
    <sheet name="140" sheetId="141" r:id="rId141"/>
    <sheet name="141" sheetId="142" r:id="rId142"/>
    <sheet name="142" sheetId="143" r:id="rId143"/>
    <sheet name="143" sheetId="144" r:id="rId144"/>
    <sheet name="144" sheetId="145" r:id="rId145"/>
    <sheet name="145" sheetId="146" r:id="rId146"/>
    <sheet name="146" sheetId="147" r:id="rId147"/>
    <sheet name="147" sheetId="148" r:id="rId148"/>
    <sheet name="148" sheetId="149" r:id="rId149"/>
    <sheet name="149" sheetId="150" r:id="rId150"/>
    <sheet name="150" sheetId="151" r:id="rId151"/>
    <sheet name="151" sheetId="152" r:id="rId152"/>
    <sheet name="152" sheetId="153" r:id="rId153"/>
    <sheet name="153" sheetId="154" r:id="rId154"/>
    <sheet name="154" sheetId="155" r:id="rId155"/>
    <sheet name="155" sheetId="156" r:id="rId156"/>
    <sheet name="156" sheetId="157" r:id="rId157"/>
    <sheet name="157" sheetId="158" r:id="rId158"/>
    <sheet name="158" sheetId="159" r:id="rId159"/>
    <sheet name="159" sheetId="160" r:id="rId160"/>
    <sheet name="160" sheetId="161" r:id="rId161"/>
    <sheet name="161" sheetId="162" r:id="rId162"/>
    <sheet name="162" sheetId="163" r:id="rId163"/>
    <sheet name="163" sheetId="164" r:id="rId164"/>
    <sheet name="164" sheetId="165" r:id="rId165"/>
    <sheet name="165" sheetId="166" r:id="rId166"/>
    <sheet name="166" sheetId="167" r:id="rId167"/>
    <sheet name="167" sheetId="168" r:id="rId168"/>
    <sheet name="168" sheetId="169" r:id="rId169"/>
    <sheet name="169" sheetId="170" r:id="rId170"/>
    <sheet name="170" sheetId="171" r:id="rId171"/>
    <sheet name="171" sheetId="172" r:id="rId172"/>
    <sheet name="172" sheetId="173" r:id="rId173"/>
    <sheet name="173" sheetId="174" r:id="rId174"/>
    <sheet name="174" sheetId="175" r:id="rId175"/>
    <sheet name="175" sheetId="176" r:id="rId176"/>
    <sheet name="176" sheetId="177" r:id="rId177"/>
    <sheet name="177" sheetId="178" r:id="rId178"/>
    <sheet name="178" sheetId="179" r:id="rId179"/>
    <sheet name="179" sheetId="180" r:id="rId180"/>
    <sheet name="180" sheetId="181" r:id="rId181"/>
    <sheet name="181" sheetId="182" r:id="rId182"/>
    <sheet name="182" sheetId="183" r:id="rId183"/>
    <sheet name="183" sheetId="184" r:id="rId184"/>
    <sheet name="184" sheetId="185" r:id="rId185"/>
    <sheet name="185" sheetId="186" r:id="rId186"/>
    <sheet name="186" sheetId="187" r:id="rId187"/>
    <sheet name="187" sheetId="188" r:id="rId188"/>
    <sheet name="188" sheetId="189" r:id="rId189"/>
    <sheet name="189" sheetId="190" r:id="rId190"/>
    <sheet name="190" sheetId="191" r:id="rId191"/>
    <sheet name="191" sheetId="192" r:id="rId192"/>
    <sheet name="192" sheetId="193" r:id="rId193"/>
    <sheet name="193" sheetId="194" r:id="rId194"/>
    <sheet name="194" sheetId="195" r:id="rId195"/>
    <sheet name="195" sheetId="196" r:id="rId196"/>
    <sheet name="196" sheetId="197" r:id="rId197"/>
    <sheet name="197" sheetId="198" r:id="rId198"/>
    <sheet name="198" sheetId="199" r:id="rId199"/>
    <sheet name="199" sheetId="200" r:id="rId200"/>
    <sheet name="200" sheetId="201" r:id="rId201"/>
    <sheet name="201" sheetId="202" r:id="rId202"/>
    <sheet name="202" sheetId="203" r:id="rId203"/>
    <sheet name="203" sheetId="204" r:id="rId204"/>
    <sheet name="204" sheetId="205" r:id="rId205"/>
    <sheet name="205" sheetId="206" r:id="rId206"/>
    <sheet name="206" sheetId="207" r:id="rId207"/>
    <sheet name="207" sheetId="208" r:id="rId208"/>
    <sheet name="208" sheetId="209" r:id="rId209"/>
    <sheet name="209" sheetId="210" r:id="rId210"/>
    <sheet name="210" sheetId="211" r:id="rId211"/>
    <sheet name="211" sheetId="212" r:id="rId212"/>
    <sheet name="212" sheetId="213" r:id="rId213"/>
    <sheet name="213" sheetId="214" r:id="rId214"/>
    <sheet name="214" sheetId="215" r:id="rId215"/>
    <sheet name="215" sheetId="216" r:id="rId216"/>
    <sheet name="216" sheetId="217" r:id="rId217"/>
    <sheet name="217" sheetId="218" r:id="rId218"/>
    <sheet name="218" sheetId="219" r:id="rId219"/>
    <sheet name="219" sheetId="220" r:id="rId220"/>
    <sheet name="220" sheetId="221" r:id="rId221"/>
    <sheet name="221" sheetId="222" r:id="rId222"/>
    <sheet name="222" sheetId="223" r:id="rId223"/>
    <sheet name="223" sheetId="224" r:id="rId224"/>
    <sheet name="224" sheetId="225" r:id="rId225"/>
    <sheet name="225" sheetId="226" r:id="rId226"/>
    <sheet name="226" sheetId="227" r:id="rId227"/>
    <sheet name="227" sheetId="228" r:id="rId228"/>
    <sheet name="228" sheetId="229" r:id="rId229"/>
    <sheet name="229" sheetId="230" r:id="rId230"/>
    <sheet name="230" sheetId="231" r:id="rId231"/>
    <sheet name="231" sheetId="232" r:id="rId232"/>
    <sheet name="232" sheetId="233" r:id="rId233"/>
    <sheet name="233" sheetId="234" r:id="rId234"/>
    <sheet name="234" sheetId="235" r:id="rId235"/>
    <sheet name="235" sheetId="236" r:id="rId236"/>
    <sheet name="236" sheetId="237" r:id="rId237"/>
    <sheet name="237" sheetId="238" r:id="rId238"/>
  </sheets>
  <definedNames>
    <definedName name="Excel_BuiltIn__FilterDatabase" localSheetId="0">'Оглавление'!$A$2:$E$237</definedName>
    <definedName name="Excel_BuiltIn_Print_Area" localSheetId="1">'1'!$A:$E</definedName>
    <definedName name="Excel_BuiltIn_Print_Area" localSheetId="10">'10'!$A:$E</definedName>
    <definedName name="Excel_BuiltIn_Print_Area" localSheetId="100">'100'!$A:$E</definedName>
    <definedName name="Excel_BuiltIn_Print_Area" localSheetId="101">'101'!$A:$E</definedName>
    <definedName name="Excel_BuiltIn_Print_Area" localSheetId="102">'102'!$A:$E</definedName>
    <definedName name="Excel_BuiltIn_Print_Area" localSheetId="103">'103'!$A:$E</definedName>
    <definedName name="Excel_BuiltIn_Print_Area" localSheetId="104">'104'!$A:$E</definedName>
    <definedName name="Excel_BuiltIn_Print_Area" localSheetId="105">'105'!$A:$E</definedName>
    <definedName name="Excel_BuiltIn_Print_Area" localSheetId="106">'106'!$A:$E</definedName>
    <definedName name="Excel_BuiltIn_Print_Area" localSheetId="107">'107'!$A:$E</definedName>
    <definedName name="Excel_BuiltIn_Print_Area" localSheetId="108">'108'!$A:$E</definedName>
    <definedName name="Excel_BuiltIn_Print_Area" localSheetId="109">'109'!$A:$E</definedName>
    <definedName name="Excel_BuiltIn_Print_Area" localSheetId="11">'11'!$A:$E</definedName>
    <definedName name="Excel_BuiltIn_Print_Area" localSheetId="110">'110'!$A:$E</definedName>
    <definedName name="Excel_BuiltIn_Print_Area" localSheetId="111">'111'!$A:$E</definedName>
    <definedName name="Excel_BuiltIn_Print_Area" localSheetId="112">'112'!$A:$E</definedName>
    <definedName name="Excel_BuiltIn_Print_Area" localSheetId="113">'113'!$A:$E</definedName>
    <definedName name="Excel_BuiltIn_Print_Area" localSheetId="114">'114'!$A:$E</definedName>
    <definedName name="Excel_BuiltIn_Print_Area" localSheetId="115">'115'!$A:$E</definedName>
    <definedName name="Excel_BuiltIn_Print_Area" localSheetId="116">'116'!$A:$E</definedName>
    <definedName name="Excel_BuiltIn_Print_Area" localSheetId="117">'117'!$A:$E</definedName>
    <definedName name="Excel_BuiltIn_Print_Area" localSheetId="118">'118'!$A:$E</definedName>
    <definedName name="Excel_BuiltIn_Print_Area" localSheetId="119">'119'!$A:$E</definedName>
    <definedName name="Excel_BuiltIn_Print_Area" localSheetId="12">'12'!$A:$E</definedName>
    <definedName name="Excel_BuiltIn_Print_Area" localSheetId="120">'120'!$A:$E</definedName>
    <definedName name="Excel_BuiltIn_Print_Area" localSheetId="121">'121'!$A:$E</definedName>
    <definedName name="Excel_BuiltIn_Print_Area" localSheetId="122">'122'!$A:$E</definedName>
    <definedName name="Excel_BuiltIn_Print_Area" localSheetId="123">'123'!$A:$E</definedName>
    <definedName name="Excel_BuiltIn_Print_Area" localSheetId="124">'124'!$A:$E</definedName>
    <definedName name="Excel_BuiltIn_Print_Area" localSheetId="125">'125'!$A:$E</definedName>
    <definedName name="Excel_BuiltIn_Print_Area" localSheetId="126">'126'!$A:$E</definedName>
    <definedName name="Excel_BuiltIn_Print_Area" localSheetId="127">'127'!$A:$E</definedName>
    <definedName name="Excel_BuiltIn_Print_Area" localSheetId="128">'128'!$A:$E</definedName>
    <definedName name="Excel_BuiltIn_Print_Area" localSheetId="129">'129'!$A:$E</definedName>
    <definedName name="Excel_BuiltIn_Print_Area" localSheetId="13">'13'!$A:$E</definedName>
    <definedName name="Excel_BuiltIn_Print_Area" localSheetId="130">'130'!$A:$E</definedName>
    <definedName name="Excel_BuiltIn_Print_Area" localSheetId="131">'131'!$A:$E</definedName>
    <definedName name="Excel_BuiltIn_Print_Area" localSheetId="132">'132'!$A:$E</definedName>
    <definedName name="Excel_BuiltIn_Print_Area" localSheetId="133">'133'!$A:$E</definedName>
    <definedName name="Excel_BuiltIn_Print_Area" localSheetId="134">'134'!$A:$E</definedName>
    <definedName name="Excel_BuiltIn_Print_Area" localSheetId="135">'135'!$A:$E</definedName>
    <definedName name="Excel_BuiltIn_Print_Area" localSheetId="136">'136'!$A:$E</definedName>
    <definedName name="Excel_BuiltIn_Print_Area" localSheetId="137">'137'!$A:$E</definedName>
    <definedName name="Excel_BuiltIn_Print_Area" localSheetId="138">'138'!$A:$E</definedName>
    <definedName name="Excel_BuiltIn_Print_Area" localSheetId="139">'139'!$A:$E</definedName>
    <definedName name="Excel_BuiltIn_Print_Area" localSheetId="14">'14'!$A:$E</definedName>
    <definedName name="Excel_BuiltIn_Print_Area" localSheetId="140">'140'!$A:$E</definedName>
    <definedName name="Excel_BuiltIn_Print_Area" localSheetId="141">'141'!$A:$E</definedName>
    <definedName name="Excel_BuiltIn_Print_Area" localSheetId="142">'142'!$A:$E</definedName>
    <definedName name="Excel_BuiltIn_Print_Area" localSheetId="143">'143'!$A:$E</definedName>
    <definedName name="Excel_BuiltIn_Print_Area" localSheetId="144">'144'!$A:$E</definedName>
    <definedName name="Excel_BuiltIn_Print_Area" localSheetId="145">'145'!$A:$E</definedName>
    <definedName name="Excel_BuiltIn_Print_Area" localSheetId="146">'146'!$A:$E</definedName>
    <definedName name="Excel_BuiltIn_Print_Area" localSheetId="147">'147'!$A:$E</definedName>
    <definedName name="Excel_BuiltIn_Print_Area" localSheetId="148">'148'!$A:$E</definedName>
    <definedName name="Excel_BuiltIn_Print_Area" localSheetId="149">'149'!$A:$E</definedName>
    <definedName name="Excel_BuiltIn_Print_Area" localSheetId="15">'15'!$A:$E</definedName>
    <definedName name="Excel_BuiltIn_Print_Area" localSheetId="150">'150'!$A:$E</definedName>
    <definedName name="Excel_BuiltIn_Print_Area" localSheetId="151">'151'!$A:$E</definedName>
    <definedName name="Excel_BuiltIn_Print_Area" localSheetId="152">'152'!$A:$E</definedName>
    <definedName name="Excel_BuiltIn_Print_Area" localSheetId="153">'153'!$A:$E</definedName>
    <definedName name="Excel_BuiltIn_Print_Area" localSheetId="154">'154'!$A:$E</definedName>
    <definedName name="Excel_BuiltIn_Print_Area" localSheetId="155">'155'!$A:$E</definedName>
    <definedName name="Excel_BuiltIn_Print_Area" localSheetId="156">'156'!$A:$E</definedName>
    <definedName name="Excel_BuiltIn_Print_Area" localSheetId="157">'157'!$A:$E</definedName>
    <definedName name="Excel_BuiltIn_Print_Area" localSheetId="158">'158'!$A:$E</definedName>
    <definedName name="Excel_BuiltIn_Print_Area" localSheetId="159">'159'!$A:$E</definedName>
    <definedName name="Excel_BuiltIn_Print_Area" localSheetId="16">'16'!$A:$E</definedName>
    <definedName name="Excel_BuiltIn_Print_Area" localSheetId="160">'160'!$A:$E</definedName>
    <definedName name="Excel_BuiltIn_Print_Area" localSheetId="161">'161'!$A:$E</definedName>
    <definedName name="Excel_BuiltIn_Print_Area" localSheetId="162">'162'!$A:$E</definedName>
    <definedName name="Excel_BuiltIn_Print_Area" localSheetId="163">'163'!$A:$E</definedName>
    <definedName name="Excel_BuiltIn_Print_Area" localSheetId="164">'164'!$A:$E</definedName>
    <definedName name="Excel_BuiltIn_Print_Area" localSheetId="165">'165'!$A:$E</definedName>
    <definedName name="Excel_BuiltIn_Print_Area" localSheetId="166">'166'!$A:$E</definedName>
    <definedName name="Excel_BuiltIn_Print_Area" localSheetId="167">'167'!$A:$E</definedName>
    <definedName name="Excel_BuiltIn_Print_Area" localSheetId="168">'168'!$A:$E</definedName>
    <definedName name="Excel_BuiltIn_Print_Area" localSheetId="169">'169'!$A:$E</definedName>
    <definedName name="Excel_BuiltIn_Print_Area" localSheetId="17">'17'!$A:$E</definedName>
    <definedName name="Excel_BuiltIn_Print_Area" localSheetId="170">'170'!$A:$E</definedName>
    <definedName name="Excel_BuiltIn_Print_Area" localSheetId="171">'171'!$A:$E</definedName>
    <definedName name="Excel_BuiltIn_Print_Area" localSheetId="172">'172'!$A:$E</definedName>
    <definedName name="Excel_BuiltIn_Print_Area" localSheetId="173">'173'!$A:$E</definedName>
    <definedName name="Excel_BuiltIn_Print_Area" localSheetId="174">'174'!$A:$E</definedName>
    <definedName name="Excel_BuiltIn_Print_Area" localSheetId="175">'175'!$A:$E</definedName>
    <definedName name="Excel_BuiltIn_Print_Area" localSheetId="176">'176'!$A:$E</definedName>
    <definedName name="Excel_BuiltIn_Print_Area" localSheetId="177">'177'!$A:$E</definedName>
    <definedName name="Excel_BuiltIn_Print_Area" localSheetId="178">'178'!$A:$E</definedName>
    <definedName name="Excel_BuiltIn_Print_Area" localSheetId="179">'179'!$A:$E</definedName>
    <definedName name="Excel_BuiltIn_Print_Area" localSheetId="18">'18'!$A:$E</definedName>
    <definedName name="Excel_BuiltIn_Print_Area" localSheetId="180">'180'!$A:$E</definedName>
    <definedName name="Excel_BuiltIn_Print_Area" localSheetId="181">'181'!$A:$E</definedName>
    <definedName name="Excel_BuiltIn_Print_Area" localSheetId="182">'182'!$A:$E</definedName>
    <definedName name="Excel_BuiltIn_Print_Area" localSheetId="183">'183'!$A:$E</definedName>
    <definedName name="Excel_BuiltIn_Print_Area" localSheetId="184">'184'!$A:$E</definedName>
    <definedName name="Excel_BuiltIn_Print_Area" localSheetId="185">'185'!$A:$E</definedName>
    <definedName name="Excel_BuiltIn_Print_Area" localSheetId="186">'186'!$A:$E</definedName>
    <definedName name="Excel_BuiltIn_Print_Area" localSheetId="187">'187'!$A:$E</definedName>
    <definedName name="Excel_BuiltIn_Print_Area" localSheetId="188">'188'!$A:$E</definedName>
    <definedName name="Excel_BuiltIn_Print_Area" localSheetId="189">'189'!$A:$E</definedName>
    <definedName name="Excel_BuiltIn_Print_Area" localSheetId="19">'19'!$A:$E</definedName>
    <definedName name="Excel_BuiltIn_Print_Area" localSheetId="190">'190'!$A:$E</definedName>
    <definedName name="Excel_BuiltIn_Print_Area" localSheetId="191">'191'!$A:$E</definedName>
    <definedName name="Excel_BuiltIn_Print_Area" localSheetId="192">'192'!$A:$E</definedName>
    <definedName name="Excel_BuiltIn_Print_Area" localSheetId="193">'193'!$A:$E</definedName>
    <definedName name="Excel_BuiltIn_Print_Area" localSheetId="194">'194'!$A:$E</definedName>
    <definedName name="Excel_BuiltIn_Print_Area" localSheetId="195">'195'!$A:$E</definedName>
    <definedName name="Excel_BuiltIn_Print_Area" localSheetId="196">'196'!$A:$E</definedName>
    <definedName name="Excel_BuiltIn_Print_Area" localSheetId="197">'197'!$A:$E</definedName>
    <definedName name="Excel_BuiltIn_Print_Area" localSheetId="198">'198'!$A:$E</definedName>
    <definedName name="Excel_BuiltIn_Print_Area" localSheetId="199">'199'!$A:$E</definedName>
    <definedName name="Excel_BuiltIn_Print_Area" localSheetId="2">'2'!$A:$E</definedName>
    <definedName name="Excel_BuiltIn_Print_Area" localSheetId="20">'20'!$A:$E</definedName>
    <definedName name="Excel_BuiltIn_Print_Area" localSheetId="200">'200'!$A:$E</definedName>
    <definedName name="Excel_BuiltIn_Print_Area" localSheetId="201">'201'!$A:$E</definedName>
    <definedName name="Excel_BuiltIn_Print_Area" localSheetId="202">'202'!$A:$E</definedName>
    <definedName name="Excel_BuiltIn_Print_Area" localSheetId="203">'203'!$A:$E</definedName>
    <definedName name="Excel_BuiltIn_Print_Area" localSheetId="204">'204'!$A:$E</definedName>
    <definedName name="Excel_BuiltIn_Print_Area" localSheetId="205">'205'!$A:$E</definedName>
    <definedName name="Excel_BuiltIn_Print_Area" localSheetId="206">'206'!$A:$E</definedName>
    <definedName name="Excel_BuiltIn_Print_Area" localSheetId="207">'207'!$A:$E</definedName>
    <definedName name="Excel_BuiltIn_Print_Area" localSheetId="208">'208'!$A:$E</definedName>
    <definedName name="Excel_BuiltIn_Print_Area" localSheetId="209">'209'!$A:$E</definedName>
    <definedName name="Excel_BuiltIn_Print_Area" localSheetId="21">'21'!$A:$E</definedName>
    <definedName name="Excel_BuiltIn_Print_Area" localSheetId="210">'210'!$A:$E</definedName>
    <definedName name="Excel_BuiltIn_Print_Area" localSheetId="211">'211'!$A:$E</definedName>
    <definedName name="Excel_BuiltIn_Print_Area" localSheetId="212">'212'!$A:$E</definedName>
    <definedName name="Excel_BuiltIn_Print_Area" localSheetId="213">'213'!$A:$E</definedName>
    <definedName name="Excel_BuiltIn_Print_Area" localSheetId="214">'214'!$A:$E</definedName>
    <definedName name="Excel_BuiltIn_Print_Area" localSheetId="215">'215'!$A:$E</definedName>
    <definedName name="Excel_BuiltIn_Print_Area" localSheetId="216">'216'!$A:$E</definedName>
    <definedName name="Excel_BuiltIn_Print_Area" localSheetId="217">'217'!$A:$E</definedName>
    <definedName name="Excel_BuiltIn_Print_Area" localSheetId="218">'218'!$A:$E</definedName>
    <definedName name="Excel_BuiltIn_Print_Area" localSheetId="219">'219'!$A:$E</definedName>
    <definedName name="Excel_BuiltIn_Print_Area" localSheetId="22">'22'!$A:$E</definedName>
    <definedName name="Excel_BuiltIn_Print_Area" localSheetId="220">'220'!$A:$E</definedName>
    <definedName name="Excel_BuiltIn_Print_Area" localSheetId="221">'221'!$A:$E</definedName>
    <definedName name="Excel_BuiltIn_Print_Area" localSheetId="222">'222'!$A:$E</definedName>
    <definedName name="Excel_BuiltIn_Print_Area" localSheetId="223">'223'!$A:$E</definedName>
    <definedName name="Excel_BuiltIn_Print_Area" localSheetId="224">'224'!$A:$E</definedName>
    <definedName name="Excel_BuiltIn_Print_Area" localSheetId="225">'225'!$A:$E</definedName>
    <definedName name="Excel_BuiltIn_Print_Area" localSheetId="226">'226'!$A:$E</definedName>
    <definedName name="Excel_BuiltIn_Print_Area" localSheetId="227">'227'!$A:$E</definedName>
    <definedName name="Excel_BuiltIn_Print_Area" localSheetId="228">'228'!$A:$E</definedName>
    <definedName name="Excel_BuiltIn_Print_Area" localSheetId="229">'229'!$A:$E</definedName>
    <definedName name="Excel_BuiltIn_Print_Area" localSheetId="23">'23'!$A:$E</definedName>
    <definedName name="Excel_BuiltIn_Print_Area" localSheetId="230">'230'!$A:$E</definedName>
    <definedName name="Excel_BuiltIn_Print_Area" localSheetId="231">'231'!$A:$E</definedName>
    <definedName name="Excel_BuiltIn_Print_Area" localSheetId="232">'232'!$A:$E</definedName>
    <definedName name="Excel_BuiltIn_Print_Area" localSheetId="233">'233'!$A:$E</definedName>
    <definedName name="Excel_BuiltIn_Print_Area" localSheetId="234">'234'!$A:$E</definedName>
    <definedName name="Excel_BuiltIn_Print_Area" localSheetId="235">'235'!$A:$E</definedName>
    <definedName name="Excel_BuiltIn_Print_Area" localSheetId="236">'236'!$A:$E</definedName>
    <definedName name="Excel_BuiltIn_Print_Area" localSheetId="24">'24'!$A:$E</definedName>
    <definedName name="Excel_BuiltIn_Print_Area" localSheetId="25">'25'!$A:$E</definedName>
    <definedName name="Excel_BuiltIn_Print_Area" localSheetId="26">'26'!$A:$E</definedName>
    <definedName name="Excel_BuiltIn_Print_Area" localSheetId="27">'27'!$A:$E</definedName>
    <definedName name="Excel_BuiltIn_Print_Area" localSheetId="28">'28'!$A:$E</definedName>
    <definedName name="Excel_BuiltIn_Print_Area" localSheetId="29">'29'!$A:$E</definedName>
    <definedName name="Excel_BuiltIn_Print_Area" localSheetId="3">'3'!$A:$E</definedName>
    <definedName name="Excel_BuiltIn_Print_Area" localSheetId="30">'30'!$A:$E</definedName>
    <definedName name="Excel_BuiltIn_Print_Area" localSheetId="31">'31'!$A:$E</definedName>
    <definedName name="Excel_BuiltIn_Print_Area" localSheetId="32">'32'!$A:$E</definedName>
    <definedName name="Excel_BuiltIn_Print_Area" localSheetId="33">'33'!$A:$E</definedName>
    <definedName name="Excel_BuiltIn_Print_Area" localSheetId="34">'34'!$A:$E</definedName>
    <definedName name="Excel_BuiltIn_Print_Area" localSheetId="35">'35'!$A:$E</definedName>
    <definedName name="Excel_BuiltIn_Print_Area" localSheetId="36">'36'!$A:$E</definedName>
    <definedName name="Excel_BuiltIn_Print_Area" localSheetId="37">'37'!$A:$E</definedName>
    <definedName name="Excel_BuiltIn_Print_Area" localSheetId="38">'38'!$A:$E</definedName>
    <definedName name="Excel_BuiltIn_Print_Area" localSheetId="39">'39'!$A:$E</definedName>
    <definedName name="Excel_BuiltIn_Print_Area" localSheetId="4">'4'!$A:$E</definedName>
    <definedName name="Excel_BuiltIn_Print_Area" localSheetId="40">'40'!$A:$E</definedName>
    <definedName name="Excel_BuiltIn_Print_Area" localSheetId="41">'41'!$A:$E</definedName>
    <definedName name="Excel_BuiltIn_Print_Area" localSheetId="42">'42'!$A:$E</definedName>
    <definedName name="Excel_BuiltIn_Print_Area" localSheetId="43">'43'!$A:$E</definedName>
    <definedName name="Excel_BuiltIn_Print_Area" localSheetId="44">'44'!$A:$E</definedName>
    <definedName name="Excel_BuiltIn_Print_Area" localSheetId="45">'45'!$A:$E</definedName>
    <definedName name="Excel_BuiltIn_Print_Area" localSheetId="46">'46'!$A:$E</definedName>
    <definedName name="Excel_BuiltIn_Print_Area" localSheetId="47">'47'!$A:$E</definedName>
    <definedName name="Excel_BuiltIn_Print_Area" localSheetId="48">'48'!$A:$E</definedName>
    <definedName name="Excel_BuiltIn_Print_Area" localSheetId="49">'49'!$A:$E</definedName>
    <definedName name="Excel_BuiltIn_Print_Area" localSheetId="5">'5'!$A:$E</definedName>
    <definedName name="Excel_BuiltIn_Print_Area" localSheetId="50">'50'!$A:$E</definedName>
    <definedName name="Excel_BuiltIn_Print_Area" localSheetId="51">'51'!$A:$E</definedName>
    <definedName name="Excel_BuiltIn_Print_Area" localSheetId="52">'52'!$A:$E</definedName>
    <definedName name="Excel_BuiltIn_Print_Area" localSheetId="53">'53'!$A:$E</definedName>
    <definedName name="Excel_BuiltIn_Print_Area" localSheetId="54">'54'!$A:$E</definedName>
    <definedName name="Excel_BuiltIn_Print_Area" localSheetId="55">'55'!$A:$E</definedName>
    <definedName name="Excel_BuiltIn_Print_Area" localSheetId="56">'56'!$A:$E</definedName>
    <definedName name="Excel_BuiltIn_Print_Area" localSheetId="57">'57'!$A:$E</definedName>
    <definedName name="Excel_BuiltIn_Print_Area" localSheetId="58">'58'!$A:$E</definedName>
    <definedName name="Excel_BuiltIn_Print_Area" localSheetId="59">'59'!$A:$E</definedName>
    <definedName name="Excel_BuiltIn_Print_Area" localSheetId="6">'6'!$A:$E</definedName>
    <definedName name="Excel_BuiltIn_Print_Area" localSheetId="60">'60'!$A:$E</definedName>
    <definedName name="Excel_BuiltIn_Print_Area" localSheetId="61">'61'!$A:$E</definedName>
    <definedName name="Excel_BuiltIn_Print_Area" localSheetId="62">'62'!$A:$E</definedName>
    <definedName name="Excel_BuiltIn_Print_Area" localSheetId="63">'63'!$A:$E</definedName>
    <definedName name="Excel_BuiltIn_Print_Area" localSheetId="64">'64'!$A:$E</definedName>
    <definedName name="Excel_BuiltIn_Print_Area" localSheetId="65">'65'!$A:$E</definedName>
    <definedName name="Excel_BuiltIn_Print_Area" localSheetId="66">'66'!$A:$E</definedName>
    <definedName name="Excel_BuiltIn_Print_Area" localSheetId="67">'67'!$A:$E</definedName>
    <definedName name="Excel_BuiltIn_Print_Area" localSheetId="68">'68'!$A:$E</definedName>
    <definedName name="Excel_BuiltIn_Print_Area" localSheetId="69">'69'!$A:$E</definedName>
    <definedName name="Excel_BuiltIn_Print_Area" localSheetId="7">'7'!$A:$E</definedName>
    <definedName name="Excel_BuiltIn_Print_Area" localSheetId="70">'70'!$A:$E</definedName>
    <definedName name="Excel_BuiltIn_Print_Area" localSheetId="71">'71'!$A:$E</definedName>
    <definedName name="Excel_BuiltIn_Print_Area" localSheetId="72">'72'!$A:$E</definedName>
    <definedName name="Excel_BuiltIn_Print_Area" localSheetId="73">'73'!$A:$E</definedName>
    <definedName name="Excel_BuiltIn_Print_Area" localSheetId="74">'74'!$A:$E</definedName>
    <definedName name="Excel_BuiltIn_Print_Area" localSheetId="75">'75'!$A:$E</definedName>
    <definedName name="Excel_BuiltIn_Print_Area" localSheetId="76">'76'!$A:$E</definedName>
    <definedName name="Excel_BuiltIn_Print_Area" localSheetId="77">'77'!$A:$E</definedName>
    <definedName name="Excel_BuiltIn_Print_Area" localSheetId="78">'78'!$A:$E</definedName>
    <definedName name="Excel_BuiltIn_Print_Area" localSheetId="79">'79'!$A:$E</definedName>
    <definedName name="Excel_BuiltIn_Print_Area" localSheetId="8">'8'!$A:$E</definedName>
    <definedName name="Excel_BuiltIn_Print_Area" localSheetId="80">'80'!$A:$E</definedName>
    <definedName name="Excel_BuiltIn_Print_Area" localSheetId="81">'81'!$A:$E</definedName>
    <definedName name="Excel_BuiltIn_Print_Area" localSheetId="82">'82'!$A:$E</definedName>
    <definedName name="Excel_BuiltIn_Print_Area" localSheetId="83">'83'!$A:$E</definedName>
    <definedName name="Excel_BuiltIn_Print_Area" localSheetId="84">'84'!$A:$E</definedName>
    <definedName name="Excel_BuiltIn_Print_Area" localSheetId="85">'85'!$A:$E</definedName>
    <definedName name="Excel_BuiltIn_Print_Area" localSheetId="86">'86'!$A:$E</definedName>
    <definedName name="Excel_BuiltIn_Print_Area" localSheetId="87">'87'!$A:$E</definedName>
    <definedName name="Excel_BuiltIn_Print_Area" localSheetId="88">'88'!$A:$E</definedName>
    <definedName name="Excel_BuiltIn_Print_Area" localSheetId="89">'89'!$A:$E</definedName>
    <definedName name="Excel_BuiltIn_Print_Area" localSheetId="9">'9'!$A:$E</definedName>
    <definedName name="Excel_BuiltIn_Print_Area" localSheetId="90">'90'!$A:$E</definedName>
    <definedName name="Excel_BuiltIn_Print_Area" localSheetId="91">'91'!$A:$E</definedName>
    <definedName name="Excel_BuiltIn_Print_Area" localSheetId="92">'92'!$A:$E</definedName>
    <definedName name="Excel_BuiltIn_Print_Area" localSheetId="93">'93'!$A:$E</definedName>
    <definedName name="Excel_BuiltIn_Print_Area" localSheetId="94">'94'!$A:$E</definedName>
    <definedName name="Excel_BuiltIn_Print_Area" localSheetId="95">'95'!$A:$E</definedName>
    <definedName name="Excel_BuiltIn_Print_Area" localSheetId="96">'96'!$A:$E</definedName>
    <definedName name="Excel_BuiltIn_Print_Area" localSheetId="97">'97'!$A:$E</definedName>
    <definedName name="Excel_BuiltIn_Print_Area" localSheetId="98">'98'!$A:$E</definedName>
    <definedName name="Excel_BuiltIn_Print_Area" localSheetId="99">'99'!$A:$E</definedName>
    <definedName name="вернуться_к_Оглавлению" localSheetId="237">'237'!$A$1</definedName>
    <definedName name="посмотреть" localSheetId="237">'Оглавление'!$E$238</definedName>
  </definedNames>
  <calcPr fullCalcOnLoad="1"/>
</workbook>
</file>

<file path=xl/sharedStrings.xml><?xml version="1.0" encoding="utf-8"?>
<sst xmlns="http://schemas.openxmlformats.org/spreadsheetml/2006/main" count="7155" uniqueCount="461">
  <si>
    <t>№ Вкладки</t>
  </si>
  <si>
    <t>Улица</t>
  </si>
  <si>
    <t>Дом</t>
  </si>
  <si>
    <t>Корпус</t>
  </si>
  <si>
    <t>Ссылка</t>
  </si>
  <si>
    <t>БЕРИНГА УЛ.</t>
  </si>
  <si>
    <t>3</t>
  </si>
  <si>
    <t>посмотреть</t>
  </si>
  <si>
    <t>8</t>
  </si>
  <si>
    <t>16</t>
  </si>
  <si>
    <t>18</t>
  </si>
  <si>
    <t>20</t>
  </si>
  <si>
    <t>22</t>
  </si>
  <si>
    <t>1</t>
  </si>
  <si>
    <t>24</t>
  </si>
  <si>
    <t>2</t>
  </si>
  <si>
    <t>26</t>
  </si>
  <si>
    <t>28</t>
  </si>
  <si>
    <t>32</t>
  </si>
  <si>
    <t>34</t>
  </si>
  <si>
    <t>БОЛЬШОЙ ПР. В.О.</t>
  </si>
  <si>
    <t>89</t>
  </si>
  <si>
    <t>90</t>
  </si>
  <si>
    <t>91</t>
  </si>
  <si>
    <t>92</t>
  </si>
  <si>
    <t>94</t>
  </si>
  <si>
    <t>96</t>
  </si>
  <si>
    <t>101</t>
  </si>
  <si>
    <t>52/15</t>
  </si>
  <si>
    <t>82А</t>
  </si>
  <si>
    <t>82Б</t>
  </si>
  <si>
    <t>99А</t>
  </si>
  <si>
    <t>99Б</t>
  </si>
  <si>
    <t>ВЕСЕЛЬНАЯ УЛ.</t>
  </si>
  <si>
    <t>5</t>
  </si>
  <si>
    <t>9</t>
  </si>
  <si>
    <t>10</t>
  </si>
  <si>
    <t>11</t>
  </si>
  <si>
    <t>12</t>
  </si>
  <si>
    <t>2/93А</t>
  </si>
  <si>
    <t>2/93Б</t>
  </si>
  <si>
    <t>4А</t>
  </si>
  <si>
    <t>4Б</t>
  </si>
  <si>
    <t>ГАВАНСКАЯ УЛ.</t>
  </si>
  <si>
    <t>4</t>
  </si>
  <si>
    <t>6</t>
  </si>
  <si>
    <t>7</t>
  </si>
  <si>
    <t>15</t>
  </si>
  <si>
    <t>17</t>
  </si>
  <si>
    <t>27</t>
  </si>
  <si>
    <t>30</t>
  </si>
  <si>
    <t>33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</si>
  <si>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</si>
  <si>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</si>
  <si>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</si>
  <si>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</si>
  <si>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</si>
  <si>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</si>
  <si>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</si>
  <si>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</si>
  <si>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</si>
  <si>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</si>
  <si>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</si>
  <si>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</si>
  <si>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</si>
  <si>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51</t>
  </si>
  <si>
    <t>2/97</t>
  </si>
  <si>
    <t>14В</t>
  </si>
  <si>
    <t>14Д</t>
  </si>
  <si>
    <t>19/100</t>
  </si>
  <si>
    <t>47А</t>
  </si>
  <si>
    <t>47Б</t>
  </si>
  <si>
    <t>47В</t>
  </si>
  <si>
    <t>47Г</t>
  </si>
  <si>
    <t>47Д</t>
  </si>
  <si>
    <t>ДЕТСКАЯ УЛ.</t>
  </si>
  <si>
    <t>ЛИНИЯ 10-Я</t>
  </si>
  <si>
    <t>34/90</t>
  </si>
  <si>
    <t>ЖЕЛЕЗНОВОДСКАЯ УЛ.</t>
  </si>
  <si>
    <t>26-28</t>
  </si>
  <si>
    <t>КАНАРЕЕЧНАЯ УЛ.</t>
  </si>
  <si>
    <t>6/4</t>
  </si>
  <si>
    <t>КАРТАШИХИНА УЛ.</t>
  </si>
  <si>
    <t>13</t>
  </si>
  <si>
    <t>19</t>
  </si>
  <si>
    <t>21</t>
  </si>
  <si>
    <t>10/97</t>
  </si>
  <si>
    <t>2/13</t>
  </si>
  <si>
    <t>КИМА ПР.</t>
  </si>
  <si>
    <t>КОРАБЛЕСТРОИТЕЛЕЙ УЛ.</t>
  </si>
  <si>
    <t>19А</t>
  </si>
  <si>
    <t>19В</t>
  </si>
  <si>
    <t>КОСАЯ ЛИНИЯ</t>
  </si>
  <si>
    <t>24/25</t>
  </si>
  <si>
    <t>ЛИНИЯ 12-Я</t>
  </si>
  <si>
    <t>ЛИНИЯ 13-Я</t>
  </si>
  <si>
    <t>2/19</t>
  </si>
  <si>
    <t>ЛИНИЯ 19-Я</t>
  </si>
  <si>
    <t>ЛИНИЯ 20-Я</t>
  </si>
  <si>
    <t>13А</t>
  </si>
  <si>
    <t>13Б</t>
  </si>
  <si>
    <t>ЛИНИЯ 23-Я</t>
  </si>
  <si>
    <t>МАЛЫЙ ПР. В.О.</t>
  </si>
  <si>
    <t>65</t>
  </si>
  <si>
    <t>67</t>
  </si>
  <si>
    <t>70</t>
  </si>
  <si>
    <t>75</t>
  </si>
  <si>
    <t>МИЧМАНСКАЯ УЛ.</t>
  </si>
  <si>
    <t>МОРСКАЯ НАБ.</t>
  </si>
  <si>
    <t>9А</t>
  </si>
  <si>
    <t>9В</t>
  </si>
  <si>
    <t>15А</t>
  </si>
  <si>
    <t>15Г</t>
  </si>
  <si>
    <t>15Д</t>
  </si>
  <si>
    <t>17Б</t>
  </si>
  <si>
    <t>17Г</t>
  </si>
  <si>
    <t>17Д</t>
  </si>
  <si>
    <t>17Ж</t>
  </si>
  <si>
    <t>НАЛИЧНАЯ УЛ.</t>
  </si>
  <si>
    <t>14</t>
  </si>
  <si>
    <t>23</t>
  </si>
  <si>
    <t>25</t>
  </si>
  <si>
    <t>29</t>
  </si>
  <si>
    <t>31</t>
  </si>
  <si>
    <t>19Б</t>
  </si>
  <si>
    <t>НАХИМОВА УЛ.</t>
  </si>
  <si>
    <t>2/30</t>
  </si>
  <si>
    <t>14/41А</t>
  </si>
  <si>
    <t>14/41Б</t>
  </si>
  <si>
    <t>ОДОЕВСКОГО УЛ.</t>
  </si>
  <si>
    <t>ОПОЧИНИНА УЛ.</t>
  </si>
  <si>
    <t>15/18</t>
  </si>
  <si>
    <t>17А</t>
  </si>
  <si>
    <t>17В</t>
  </si>
  <si>
    <t>ОСТОУМОВА УЛ.</t>
  </si>
  <si>
    <t>7-9А</t>
  </si>
  <si>
    <t>7-9Б</t>
  </si>
  <si>
    <t>СРЕДНЕГАВАНСКИЙ ПР.</t>
  </si>
  <si>
    <t>1/3</t>
  </si>
  <si>
    <t>7/8</t>
  </si>
  <si>
    <t>2/20А</t>
  </si>
  <si>
    <t>2/20Б</t>
  </si>
  <si>
    <t>СРЕДНИЙ ПР. В.О.</t>
  </si>
  <si>
    <t>79</t>
  </si>
  <si>
    <t>98</t>
  </si>
  <si>
    <t>106</t>
  </si>
  <si>
    <t>МАКАРОВА НАБ.</t>
  </si>
  <si>
    <t>99/18А</t>
  </si>
  <si>
    <t>99/18Б</t>
  </si>
  <si>
    <t>ШЕВЧЕНКО УЛ.</t>
  </si>
  <si>
    <t>5/6</t>
  </si>
  <si>
    <t>27/72</t>
  </si>
  <si>
    <t>2А</t>
  </si>
  <si>
    <t>3Б</t>
  </si>
  <si>
    <t>ШКИПЕРСКИЙ ПРОТОК</t>
  </si>
  <si>
    <t>вернуться к Оглавлению</t>
  </si>
  <si>
    <t>Смета доходов и расходов</t>
  </si>
  <si>
    <t>Адрес:</t>
  </si>
  <si>
    <t>БЕРИНГА УЛ. д.3</t>
  </si>
  <si>
    <t>Период:</t>
  </si>
  <si>
    <t>за 2019 год</t>
  </si>
  <si>
    <t>Услуга</t>
  </si>
  <si>
    <t>Остаток  средств на 01.01.2019г., руб.</t>
  </si>
  <si>
    <t>Всего начислено по дому, руб.</t>
  </si>
  <si>
    <t>Всего израсходовано по дому, руб.</t>
  </si>
  <si>
    <t>Остаток  средств на 01.01.2020г., руб.</t>
  </si>
  <si>
    <t>1.1. 1 Управление многоквартирным домом</t>
  </si>
  <si>
    <t>1.1. 2 Содержание общего имущества МКД</t>
  </si>
  <si>
    <t xml:space="preserve">      Дератизация, дезинсекция</t>
  </si>
  <si>
    <t xml:space="preserve">     Тех.обсл. вент. каналов</t>
  </si>
  <si>
    <t xml:space="preserve">     Аренда техники</t>
  </si>
  <si>
    <t xml:space="preserve">     Противопожарная система</t>
  </si>
  <si>
    <t xml:space="preserve">     Перемещение и хранение инерт.мат.</t>
  </si>
  <si>
    <t xml:space="preserve">     Удаление с кровли и карниза снега и наледи</t>
  </si>
  <si>
    <t xml:space="preserve">      Прочие услуги по спецорганизациям, доставка, разгрузка</t>
  </si>
  <si>
    <t>1.1. 3 Текущий ремонт  в МКД</t>
  </si>
  <si>
    <t>1.1. 4 Уборка и санитарная очистка зем.участка</t>
  </si>
  <si>
    <t>1.1. 6 Вывоз твердых бытовых отходов</t>
  </si>
  <si>
    <t>1.1. 7 Содержание и ремонт ПЗУ</t>
  </si>
  <si>
    <t>1.1. 9 Содер. и тек. ремонт внутридомовых сист.газоснабжения</t>
  </si>
  <si>
    <t>1.1.11 Эксплуатация приборов учета</t>
  </si>
  <si>
    <t>ИТОГО:</t>
  </si>
  <si>
    <t>БЕРИНГА УЛ. д.8</t>
  </si>
  <si>
    <t xml:space="preserve"> Дератизация, дезинсекция</t>
  </si>
  <si>
    <t>Тех.обсл. вент. каналов</t>
  </si>
  <si>
    <t xml:space="preserve"> Аренда техники</t>
  </si>
  <si>
    <t>Противопожарная система</t>
  </si>
  <si>
    <t>Перемещение и хранение инерт.мат.</t>
  </si>
  <si>
    <t xml:space="preserve"> Удаление с кровли и карниза снега и наледи</t>
  </si>
  <si>
    <t>Прочие услуги по спецорганизациям, доставка, разгрузка</t>
  </si>
  <si>
    <t>БЕРИНГА УЛ. д.16</t>
  </si>
  <si>
    <t>ИТОГО</t>
  </si>
  <si>
    <t>БЕРИНГА УЛ. д.18</t>
  </si>
  <si>
    <t>Дератизация, дезинсекция</t>
  </si>
  <si>
    <t xml:space="preserve"> Тех.обсл. вент. каналов</t>
  </si>
  <si>
    <t xml:space="preserve"> Противопожарная система</t>
  </si>
  <si>
    <t xml:space="preserve"> Перемещение и хранение инерт.мат.</t>
  </si>
  <si>
    <t>Удаление с кровли и карниза снега и наледи</t>
  </si>
  <si>
    <t>БЕРИНГА УЛ. д.20</t>
  </si>
  <si>
    <t>БЕРИНГА УЛ. д.22 к.1</t>
  </si>
  <si>
    <t xml:space="preserve"> Прочие услуги по спецорганизациям, доставка, разгрузка</t>
  </si>
  <si>
    <t>БЕРИНГА УЛ. д.24 к.1</t>
  </si>
  <si>
    <t>БЕРИНГА УЛ. д.24 к.2</t>
  </si>
  <si>
    <t>Аренда техники</t>
  </si>
  <si>
    <t>БЕРИНГА УЛ. д.24 к.3</t>
  </si>
  <si>
    <t>БЕРИНГА УЛ. д.26 к.1</t>
  </si>
  <si>
    <t>БЕРИНГА УЛ. д.26 к.3</t>
  </si>
  <si>
    <t>БЕРИНГА УЛ. д.28 к.1</t>
  </si>
  <si>
    <t>БЕРИНГА УЛ. д.28 к.2</t>
  </si>
  <si>
    <t>БЕРИНГА УЛ. д.32 к.1</t>
  </si>
  <si>
    <t>1.1. 5 Очистка мусоропроводов</t>
  </si>
  <si>
    <t>1.1.10 Содержание и ремонт лифтов</t>
  </si>
  <si>
    <t>БЕРИНГА УЛ. д.34</t>
  </si>
  <si>
    <t>1.1. 8 Содержание и ремонт АППЗ</t>
  </si>
  <si>
    <t>БОЛЬШОЙ ПР. В.О. д.89</t>
  </si>
  <si>
    <t>за 2019год</t>
  </si>
  <si>
    <t>БОЛЬШОЙ ПР. В.О. д.90</t>
  </si>
  <si>
    <t xml:space="preserve"> </t>
  </si>
  <si>
    <t>БОЛЬШОЙ ПР. В.О. д.91</t>
  </si>
  <si>
    <t xml:space="preserve"> Тех.обсл. ПЗУ</t>
  </si>
  <si>
    <t>БОЛЬШОЙ ПР. В.О. д.92</t>
  </si>
  <si>
    <t>БОЛЬШОЙ ПР. В.О. д.94</t>
  </si>
  <si>
    <t>БОЛЬШОЙ ПР. В.О. д.96</t>
  </si>
  <si>
    <t xml:space="preserve">   </t>
  </si>
  <si>
    <t>БОЛЬШОЙ ПР. В.О. д.101</t>
  </si>
  <si>
    <t>БОЛЬШОЙ ПР. В.О. д.52/15</t>
  </si>
  <si>
    <t>БОЛЬШОЙ ПР. В.О. д.82А</t>
  </si>
  <si>
    <t>БОЛЬШОЙ ПР. В.О. д.82Б</t>
  </si>
  <si>
    <t>БОЛЬШОЙ ПР. В.О. д.99А</t>
  </si>
  <si>
    <t>Тех.обсл. ПЗУ</t>
  </si>
  <si>
    <t>БОЛЬШОЙ ПР. В.О. д.99Б</t>
  </si>
  <si>
    <t>ВЕСЕЛЬНАЯ УЛ. д.5</t>
  </si>
  <si>
    <t>ВЕСЕЛЬНАЯ УЛ. д.8</t>
  </si>
  <si>
    <t>ВЕСЕЛЬНАЯ УЛ. д.9</t>
  </si>
  <si>
    <t>ВЕСЕЛЬНАЯ УЛ. д.10</t>
  </si>
  <si>
    <t>ВЕСЕЛЬНАЯ УЛ. д.11</t>
  </si>
  <si>
    <t>ВЕСЕЛЬНАЯ УЛ. д.12</t>
  </si>
  <si>
    <t>ВЕСЕЛЬНАЯ УЛ. д.2/93А</t>
  </si>
  <si>
    <t>1.1. 2. Содержание общего имуества МКД</t>
  </si>
  <si>
    <t>ВЕСЕЛЬНАЯ УЛ. д.2/93Б</t>
  </si>
  <si>
    <t>ВЕСЕЛЬНАЯ УЛ. д.4А</t>
  </si>
  <si>
    <t>ВЕСЕЛЬНАЯ УЛ. д.4Б</t>
  </si>
  <si>
    <t>ГАВАНСКАЯ УЛ. д.4</t>
  </si>
  <si>
    <t>ГАВАНСКАЯ УЛ. д.6</t>
  </si>
  <si>
    <t>ГАВАНСКАЯ УЛ. д.7</t>
  </si>
  <si>
    <t>ГАВАНСКАЯ УЛ. д.9</t>
  </si>
  <si>
    <t>ГАВАНСКАЯ УЛ. д.10</t>
  </si>
  <si>
    <t>ГАВАНСКАЯ УЛ. д.11</t>
  </si>
  <si>
    <t>ГАВАНСКАЯ УЛ. д.12</t>
  </si>
  <si>
    <t>Дератизация, дезинфекция</t>
  </si>
  <si>
    <t>ГАВАНСКАЯ УЛ. д.15</t>
  </si>
  <si>
    <t>ГАВАНСКАЯ УЛ. д.16</t>
  </si>
  <si>
    <t>ГАВАНСКАЯ УЛ. д.17</t>
  </si>
  <si>
    <t>ГАВАНСКАЯ УЛ. д.24</t>
  </si>
  <si>
    <t>ГАВАНСКАЯ УЛ. д.26</t>
  </si>
  <si>
    <t>ГАВАНСКАЯ УЛ. д.27</t>
  </si>
  <si>
    <t>ГАВАНСКАЯ УЛ. д.30</t>
  </si>
  <si>
    <t>ГАВАНСКАЯ УЛ. д.32</t>
  </si>
  <si>
    <t>ГАВАНСКАЯ УЛ. д.33</t>
  </si>
  <si>
    <t>ГАВАНСКАЯ УЛ. д.34</t>
  </si>
  <si>
    <t>ГАВАНСКАЯ УЛ. д.35</t>
  </si>
  <si>
    <t>ГАВАНСКАЯ УЛ. д.36</t>
  </si>
  <si>
    <t>Остаток  средств на 01.01.2020., руб.</t>
  </si>
  <si>
    <t>ГАВАНСКАЯ УЛ. д.37</t>
  </si>
  <si>
    <t>ГАВАНСКАЯ УЛ. д.38</t>
  </si>
  <si>
    <t>ГАВАНСКАЯ УЛ. д.40</t>
  </si>
  <si>
    <t>ГАВАНСКАЯ УЛ. д.41</t>
  </si>
  <si>
    <t>ГАВАНСКАЯ УЛ. д.42</t>
  </si>
  <si>
    <t>ГАВАНСКАЯ УЛ. д.43</t>
  </si>
  <si>
    <t>ГАВАНСКАЯ УЛ. д.44</t>
  </si>
  <si>
    <t>ГАВАНСКАЯ УЛ. д.45</t>
  </si>
  <si>
    <t>ГАВАНСКАЯ УЛ. д.46</t>
  </si>
  <si>
    <t>ГАВАНСКАЯ УЛ. д.48</t>
  </si>
  <si>
    <t>Прочие услуги по спецорганизациям,доставка,разгрузка</t>
  </si>
  <si>
    <t>ГАВАНСКАЯ УЛ. д.49 к.2</t>
  </si>
  <si>
    <t>ГАВАНСКАЯ УЛ. д.49</t>
  </si>
  <si>
    <t>ГАВАНСКАЯ УЛ. д.51</t>
  </si>
  <si>
    <t>ГАВАНСКАЯ УЛ. д.2/97</t>
  </si>
  <si>
    <t>ГАВАНСКАЯ УЛ. д.14В</t>
  </si>
  <si>
    <t>ГАВАНСКАЯ УЛ. д.14Д</t>
  </si>
  <si>
    <t>ГАВАНСКАЯ УЛ. д.19/100</t>
  </si>
  <si>
    <t>ГАВАНСКАЯ УЛ. д.47А</t>
  </si>
  <si>
    <t>ГАВАНСКАЯ УЛ. д.47Б</t>
  </si>
  <si>
    <t>ГАВАНСКАЯ УЛ. д.47В</t>
  </si>
  <si>
    <t>ГАВАНСКАЯ УЛ. д.47Г</t>
  </si>
  <si>
    <t>ГАВАНСКАЯ УЛ. д.47Д</t>
  </si>
  <si>
    <t>ДЕТСКАЯ УЛ. д.11</t>
  </si>
  <si>
    <t>ДЕТСКАЯ УЛ. д.17</t>
  </si>
  <si>
    <t>ДЕТСКАЯ УЛ. д.26</t>
  </si>
  <si>
    <t>ДЕТСКАЯ УЛ. д.30</t>
  </si>
  <si>
    <t>ЛИНИЯ 10-Я д.17</t>
  </si>
  <si>
    <t>ДЕТСКАЯ УЛ. д.34/90</t>
  </si>
  <si>
    <t>ЖЕЛЕЗНОВОДСКАЯ УЛ. д.26-28</t>
  </si>
  <si>
    <t>КАНАРЕЕЧНАЯ УЛ. д.10</t>
  </si>
  <si>
    <t>КАНАРЕЕЧНАЯ УЛ. д.6/4</t>
  </si>
  <si>
    <t>КАРТАШИХИНА УЛ. д.6</t>
  </si>
  <si>
    <t>КАРТАШИХИНА УЛ. д.7</t>
  </si>
  <si>
    <t>КАРТАШИХИНА УЛ. д.12</t>
  </si>
  <si>
    <t>КАРТАШИХИНА УЛ. д.13</t>
  </si>
  <si>
    <t>КАРТАШИХИНА УЛ. д.17</t>
  </si>
  <si>
    <t>КАРТАШИХИНА УЛ. д.19</t>
  </si>
  <si>
    <t>КАРТАШИХИНА УЛ. д.20</t>
  </si>
  <si>
    <t>КАРТАШИХИНА УЛ. д.21</t>
  </si>
  <si>
    <t>КАРТАШИХИНА УЛ. д.22</t>
  </si>
  <si>
    <t>КАРТАШИХИНА УЛ. д.10/97</t>
  </si>
  <si>
    <t>КАРТАШИХИНА УЛ. д.2/13</t>
  </si>
  <si>
    <t>КИМА ПР. д.11</t>
  </si>
  <si>
    <t>КИМА ПР. д.13</t>
  </si>
  <si>
    <t>КОРАБЛЕСТРОИТЕЛЕЙ УЛ. д.16 к.1</t>
  </si>
  <si>
    <t>КОРАБЛЕСТРОИТЕЛЕЙ УЛ. д.19 к.2</t>
  </si>
  <si>
    <t>КОРАБЛЕСТРОИТЕЛЕЙ УЛ. д.22 к.1</t>
  </si>
  <si>
    <t>КОРАБЛЕСТРОИТЕЛЕЙ УЛ. д.19А к.1</t>
  </si>
  <si>
    <t>КОРАБЛЕСТРОИТЕЛЕЙ УЛ. д.19В к.1</t>
  </si>
  <si>
    <t>КОСАЯ ЛИНИЯ д.24/25</t>
  </si>
  <si>
    <t>ЛИНИЯ 12-Я д.19</t>
  </si>
  <si>
    <t>ЛИНИЯ 13-Я д.2/19</t>
  </si>
  <si>
    <t>ЛИНИЯ 19-Я д.6</t>
  </si>
  <si>
    <t>ЛИНИЯ 20-Я д.9</t>
  </si>
  <si>
    <t>ЛИНИЯ 20-Я д.15</t>
  </si>
  <si>
    <t xml:space="preserve">  </t>
  </si>
  <si>
    <t>ЛИНИЯ 20-Я д.13А</t>
  </si>
  <si>
    <t>ЛИНИЯ 20-Я д.13Б</t>
  </si>
  <si>
    <t>ЛИНИЯ 23-Я д.28</t>
  </si>
  <si>
    <t>МАЛЫЙ ПР. В.О. д.65 к.1</t>
  </si>
  <si>
    <t>МАЛЫЙ ПР. В.О. д.65 к.2</t>
  </si>
  <si>
    <t>МАЛЫЙ ПР. В.О. д.67 к.1</t>
  </si>
  <si>
    <t>за 2018 год</t>
  </si>
  <si>
    <t>Остаток  средств на 01.01.2018г., руб.</t>
  </si>
  <si>
    <t>МАЛЫЙ ПР. В.О. д.67 к.2</t>
  </si>
  <si>
    <t>МАЛЫЙ ПР. В.О. д.70</t>
  </si>
  <si>
    <t>МАЛЫЙ ПР. В.О. д.75</t>
  </si>
  <si>
    <t>МИЧМАНСКАЯ УЛ. д.2 к.1</t>
  </si>
  <si>
    <t>МИЧМАНСКАЯ УЛ. д.4</t>
  </si>
  <si>
    <t>МОРСКАЯ НАБ. д.9А</t>
  </si>
  <si>
    <t>МОРСКАЯ НАБ. д.9В</t>
  </si>
  <si>
    <t>МОРСКАЯ НАБ. д.17 к.2</t>
  </si>
  <si>
    <t>МОРСКАЯ НАБ. д.17 к.3</t>
  </si>
  <si>
    <t>МОРСКАЯ НАБ. д.19</t>
  </si>
  <si>
    <t>МОРСКАЯ НАБ. д.15А</t>
  </si>
  <si>
    <t>МОРСКАЯ НАБ. д.15Г</t>
  </si>
  <si>
    <t>МОРСКАЯ НАБ. д.15Д</t>
  </si>
  <si>
    <t>МОРСКАЯ НАБ. д.17Б</t>
  </si>
  <si>
    <t>1.1. 7Содержание и ремонт ПЗУ</t>
  </si>
  <si>
    <t>МОРСКАЯ НАБ. д.17Г</t>
  </si>
  <si>
    <t>МОРСКАЯ НАБ. д.17Д</t>
  </si>
  <si>
    <t>МОРСКАЯ НАБ. д.17Ж</t>
  </si>
  <si>
    <t>НАЛИЧНАЯ УЛ. д.5</t>
  </si>
  <si>
    <t>НАЛИЧНАЯ УЛ. д.7</t>
  </si>
  <si>
    <t>НАЛИЧНАЯ УЛ. д.9</t>
  </si>
  <si>
    <t>НАЛИЧНАЯ УЛ. д.11</t>
  </si>
  <si>
    <t>НАЛИЧНАЯ УЛ. д.12</t>
  </si>
  <si>
    <t>НАЛИЧНАЯ УЛ. д.13</t>
  </si>
  <si>
    <t>НАЛИЧНАЯ УЛ. д.14</t>
  </si>
  <si>
    <t>НАЛИЧНАЯ УЛ. д.15 к.2</t>
  </si>
  <si>
    <t>НАЛИЧНАЯ УЛ. д.15</t>
  </si>
  <si>
    <t>НАЛИЧНАЯ УЛ. д.17</t>
  </si>
  <si>
    <t xml:space="preserve"> Замена химпатронов, поверка</t>
  </si>
  <si>
    <t xml:space="preserve"> Вывоз снега</t>
  </si>
  <si>
    <t>НАЛИЧНАЯ УЛ. д.18</t>
  </si>
  <si>
    <t>НАЛИЧНАЯ УЛ. д.21</t>
  </si>
  <si>
    <t>НАЛИЧНАЯ УЛ. д.22</t>
  </si>
  <si>
    <t>НАЛИЧНАЯ УЛ. д.23</t>
  </si>
  <si>
    <t>НАЛИЧНАЯ УЛ. д.25</t>
  </si>
  <si>
    <t>НАЛИЧНАЯ УЛ. д.27</t>
  </si>
  <si>
    <t>НАЛИЧНАЯ УЛ. д.29</t>
  </si>
  <si>
    <t>НАЛИЧНАЯ УЛ. д.31</t>
  </si>
  <si>
    <t>НАЛИЧНАЯ УЛ. д.33</t>
  </si>
  <si>
    <t>НАЛИЧНАЯ УЛ. д.35 к.1</t>
  </si>
  <si>
    <t>НАЛИЧНАЯ УЛ. д.35 к.2</t>
  </si>
  <si>
    <t>НАЛИЧНАЯ УЛ. д.35 к.3</t>
  </si>
  <si>
    <t>НАЛИЧНАЯ УЛ. д.36 к.1</t>
  </si>
  <si>
    <t>НАЛИЧНАЯ УЛ. д.36 к.3</t>
  </si>
  <si>
    <t>НАЛИЧНАЯ УЛ. д.37 к.2</t>
  </si>
  <si>
    <t>НАЛИЧНАЯ УЛ. д.37 к.4</t>
  </si>
  <si>
    <t>НАЛИЧНАЯ УЛ. д.45 к.1</t>
  </si>
  <si>
    <t>НАЛИЧНАЯ УЛ. д.19А</t>
  </si>
  <si>
    <t>НАЛИЧНАЯ УЛ. д.19Б</t>
  </si>
  <si>
    <t>НАХИМОВА УЛ. д.1</t>
  </si>
  <si>
    <t>НАХИМОВА УЛ. д.3 к.2</t>
  </si>
  <si>
    <t>НАХИМОВА УЛ. д.4</t>
  </si>
  <si>
    <t>НАХИМОВА УЛ. д.5 к.4</t>
  </si>
  <si>
    <t>НАХИМОВА УЛ. д.7 к.3</t>
  </si>
  <si>
    <t>НАХИМОВА УЛ. д.8 к.3</t>
  </si>
  <si>
    <t>НАХИМОВА УЛ. д.12</t>
  </si>
  <si>
    <t>НАХИМОВА УЛ. д.2/30</t>
  </si>
  <si>
    <t>НАХИМОВА УЛ. д.14/41А</t>
  </si>
  <si>
    <t>НАХИМОВА УЛ. д.14/41Б</t>
  </si>
  <si>
    <t>ОДОЕВСКОГО УЛ. д.12</t>
  </si>
  <si>
    <t>ОПОЧИНИНА УЛ. д.3</t>
  </si>
  <si>
    <t>ОПОЧИНИНА УЛ. д.5</t>
  </si>
  <si>
    <t>ОПОЧИНИНА УЛ. д.6</t>
  </si>
  <si>
    <t>ОПОЧИНИНА УЛ. д.7</t>
  </si>
  <si>
    <t>ОПОЧИНИНА УЛ. д.9</t>
  </si>
  <si>
    <t>ОПОЧИНИНА УЛ. д.11</t>
  </si>
  <si>
    <t>ОПОЧИНИНА УЛ. д.13</t>
  </si>
  <si>
    <t>ОПОЧИНИНА УЛ. д.21</t>
  </si>
  <si>
    <t>ОПОЧИНИНА УЛ. д.27</t>
  </si>
  <si>
    <t>ОПОЧИНИНА УЛ. д.29</t>
  </si>
  <si>
    <t>ОПОЧИНИНА УЛ. д.33</t>
  </si>
  <si>
    <t>ОПОЧИНИНА УЛ. д.15/18</t>
  </si>
  <si>
    <t>ОПОЧИНИНА УЛ. д.17А</t>
  </si>
  <si>
    <t>ОПОЧИНИНА УЛ. д.17В</t>
  </si>
  <si>
    <t>ОСТОУМОВА УЛ. д.8</t>
  </si>
  <si>
    <t>ОСТОУМОВА УЛ. д.10</t>
  </si>
  <si>
    <t>ОСТОУМОВА УЛ. д.7-9А</t>
  </si>
  <si>
    <t>. Перемещение и хранение инерт.мат.</t>
  </si>
  <si>
    <t>ОСТОУМОВА УЛ. д.7-9Б</t>
  </si>
  <si>
    <t>СРЕДНЕГАВАНСКИЙ ПР. д.3</t>
  </si>
  <si>
    <t>СРЕДНЕГАВАНСКИЙ ПР. д.9</t>
  </si>
  <si>
    <t>ВЕСЕЛЬНАЯ УЛ., Д.7/10</t>
  </si>
  <si>
    <t>СРЕДНЕГАВАНСКИЙ ПР. д.12</t>
  </si>
  <si>
    <t>СРЕДНЕГАВАНСКИЙ ПР. д.14</t>
  </si>
  <si>
    <t>СРЕДНЕГАВАНСКИЙ ПР. д.1/3</t>
  </si>
  <si>
    <t>СРЕДНЕГАВАНСКИЙ ПР. д.7/8</t>
  </si>
  <si>
    <t>СРЕДНЕГАВАНСКИЙ ПР. д.2/20А</t>
  </si>
  <si>
    <t>СРЕДНЕГАВАНСКИЙ ПР. д.2/20Б</t>
  </si>
  <si>
    <t>СРЕДНИЙ ПР. В.О. д.70</t>
  </si>
  <si>
    <t>СРЕДНИЙ ПР. В.О. д.79 к.1</t>
  </si>
  <si>
    <t>СРЕДНИЙ ПР. В.О. д.79</t>
  </si>
  <si>
    <t>СРЕДНИЙ ПР. В.О. д.92</t>
  </si>
  <si>
    <t>СРЕДНИЙ ПР. В.О. д.96</t>
  </si>
  <si>
    <t>СРЕДНИЙ ПР. В.О. д.98</t>
  </si>
  <si>
    <t>СРЕДНИЙ ПР. В.О. д.106</t>
  </si>
  <si>
    <t>наб. Макарова, дом 34</t>
  </si>
  <si>
    <t>СРЕДНИЙ ПР. В.О. д.99/18А</t>
  </si>
  <si>
    <t>СРЕДНИЙ ПР. В.О. д.99/18Б</t>
  </si>
  <si>
    <t>БЕРИНГА УЛ. д.32 к.3</t>
  </si>
  <si>
    <t>ШЕВЧЕНКО УЛ. д.9</t>
  </si>
  <si>
    <t>ШЕВЧЕНКО УЛ. д.11</t>
  </si>
  <si>
    <t>ШЕВЧЕНКО УЛ. д.16</t>
  </si>
  <si>
    <t>ШЕВЧЕНКО УЛ. д.17</t>
  </si>
  <si>
    <t>Удаление с кровли снега и наледи</t>
  </si>
  <si>
    <t>ШЕВЧЕНКО УЛ. д.18</t>
  </si>
  <si>
    <t>ШЕВЧЕНКО УЛ. д.22 к.1</t>
  </si>
  <si>
    <t>ШЕВЧЕНКО УЛ. д.22 к.2</t>
  </si>
  <si>
    <t>ШЕВЧЕНКО УЛ. д.23 к.1</t>
  </si>
  <si>
    <t>ШЕВЧЕНКО УЛ. д.24 к.2</t>
  </si>
  <si>
    <t>ШЕВЧЕНКО УЛ. д.24</t>
  </si>
  <si>
    <t>ШЕВЧЕНКО УЛ. д.28</t>
  </si>
  <si>
    <t>ШЕВЧЕНКО УЛ. д.29</t>
  </si>
  <si>
    <t>ШЕВЧЕНКО УЛ. д.30</t>
  </si>
  <si>
    <t>ШЕВЧЕНКО УЛ. д.31</t>
  </si>
  <si>
    <t>ШЕВЧЕНКО УЛ. д.32</t>
  </si>
  <si>
    <t>ШЕВЧЕНКО УЛ. д.33</t>
  </si>
  <si>
    <t>ШЕВЧЕНКО УЛ. д.34</t>
  </si>
  <si>
    <t>ШЕВЧЕНКО УЛ. д.37</t>
  </si>
  <si>
    <t>ШЕВЧЕНКО УЛ. д.38</t>
  </si>
  <si>
    <t>Удаление с кровли и каарниза снега и наледи</t>
  </si>
  <si>
    <t>ШЕВЧЕНКО УЛ. д.5/6</t>
  </si>
  <si>
    <t>ШЕВЧЕНКО УЛ. д.27/72</t>
  </si>
  <si>
    <t>ШЕВЧЕНКО УЛ. д.2А</t>
  </si>
  <si>
    <t>ШЕВЧЕНКО УЛ. д.3Б</t>
  </si>
  <si>
    <t>ШКИПЕРСКИЙ ПРОТОК д.2</t>
  </si>
  <si>
    <t>БОЛЬШОЙ ПР. В.О.  д.62</t>
  </si>
  <si>
    <t>Тех.обсл.вент.каналов</t>
  </si>
  <si>
    <t>Удаление с кровли и карниза снеа и наледи</t>
  </si>
  <si>
    <t>Противопожарная систеа</t>
  </si>
  <si>
    <t>234 65,44</t>
  </si>
  <si>
    <t>1.1.7 Содержание и ремонт ПЗУ</t>
  </si>
  <si>
    <t xml:space="preserve">  Прочие услуги по спецорганизациям, доставка, разгрузка</t>
  </si>
  <si>
    <t>170 66,30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</si>
</sst>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0" borderId="10" xfId="42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53" applyFont="1" applyFill="1" applyAlignment="1">
      <alignment wrapText="1"/>
      <protection/>
    </xf>
    <xf numFmtId="4" fontId="1" fillId="0" borderId="0" xfId="53" applyNumberFormat="1" applyFont="1">
      <alignment/>
      <protection/>
    </xf>
    <xf numFmtId="0" fontId="1" fillId="0" borderId="0" xfId="53" applyFont="1">
      <alignment/>
      <protection/>
    </xf>
    <xf numFmtId="0" fontId="4" fillId="0" borderId="0" xfId="42" applyNumberFormat="1" applyFont="1" applyFill="1" applyBorder="1" applyAlignment="1" applyProtection="1">
      <alignment wrapText="1"/>
      <protection/>
    </xf>
    <xf numFmtId="4" fontId="5" fillId="0" borderId="0" xfId="53" applyNumberFormat="1" applyFont="1" applyFill="1">
      <alignment/>
      <protection/>
    </xf>
    <xf numFmtId="4" fontId="1" fillId="0" borderId="0" xfId="53" applyNumberFormat="1" applyFont="1" applyFill="1">
      <alignment/>
      <protection/>
    </xf>
    <xf numFmtId="0" fontId="6" fillId="0" borderId="0" xfId="53" applyFont="1" applyFill="1" applyBorder="1" applyAlignment="1">
      <alignment vertical="top" wrapText="1"/>
      <protection/>
    </xf>
    <xf numFmtId="4" fontId="1" fillId="0" borderId="0" xfId="53" applyNumberFormat="1" applyFont="1" applyFill="1" applyAlignment="1">
      <alignment vertical="top"/>
      <protection/>
    </xf>
    <xf numFmtId="4" fontId="1" fillId="0" borderId="0" xfId="53" applyNumberFormat="1" applyFont="1" applyFill="1" applyAlignment="1">
      <alignment horizontal="left"/>
      <protection/>
    </xf>
    <xf numFmtId="0" fontId="6" fillId="0" borderId="0" xfId="53" applyFont="1" applyFill="1" applyAlignment="1">
      <alignment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8" fillId="0" borderId="10" xfId="0" applyFont="1" applyBorder="1" applyAlignment="1">
      <alignment horizontal="left" vertical="top" wrapText="1" indent="2"/>
    </xf>
    <xf numFmtId="4" fontId="8" fillId="0" borderId="10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4" fontId="9" fillId="0" borderId="10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 wrapText="1" indent="2"/>
    </xf>
    <xf numFmtId="4" fontId="8" fillId="0" borderId="10" xfId="0" applyNumberFormat="1" applyFont="1" applyBorder="1" applyAlignment="1">
      <alignment horizontal="left" vertical="top"/>
    </xf>
    <xf numFmtId="4" fontId="9" fillId="33" borderId="10" xfId="0" applyNumberFormat="1" applyFont="1" applyFill="1" applyBorder="1" applyAlignment="1">
      <alignment horizontal="right" vertical="top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4" fontId="8" fillId="0" borderId="10" xfId="0" applyNumberFormat="1" applyFont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42" applyNumberFormat="1" applyFont="1" applyFill="1" applyBorder="1" applyAlignment="1" applyProtection="1">
      <alignment wrapText="1"/>
      <protection/>
    </xf>
    <xf numFmtId="4" fontId="9" fillId="0" borderId="0" xfId="53" applyNumberFormat="1" applyFont="1" applyFill="1">
      <alignment/>
      <protection/>
    </xf>
    <xf numFmtId="4" fontId="8" fillId="0" borderId="0" xfId="53" applyNumberFormat="1" applyFont="1" applyFill="1">
      <alignment/>
      <protection/>
    </xf>
    <xf numFmtId="0" fontId="8" fillId="0" borderId="0" xfId="53" applyFont="1" applyFill="1" applyAlignment="1">
      <alignment wrapText="1"/>
      <protection/>
    </xf>
    <xf numFmtId="0" fontId="9" fillId="0" borderId="0" xfId="53" applyFont="1" applyFill="1" applyBorder="1" applyAlignment="1">
      <alignment vertical="top" wrapText="1"/>
      <protection/>
    </xf>
    <xf numFmtId="4" fontId="8" fillId="0" borderId="0" xfId="53" applyNumberFormat="1" applyFont="1" applyFill="1" applyAlignment="1">
      <alignment vertical="top"/>
      <protection/>
    </xf>
    <xf numFmtId="4" fontId="8" fillId="0" borderId="0" xfId="53" applyNumberFormat="1" applyFont="1" applyFill="1" applyAlignment="1">
      <alignment horizontal="left"/>
      <protection/>
    </xf>
    <xf numFmtId="0" fontId="9" fillId="0" borderId="0" xfId="53" applyFont="1" applyFill="1" applyAlignment="1">
      <alignment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4" fontId="10" fillId="0" borderId="0" xfId="0" applyNumberFormat="1" applyFont="1" applyAlignment="1">
      <alignment/>
    </xf>
    <xf numFmtId="4" fontId="1" fillId="0" borderId="12" xfId="53" applyNumberFormat="1" applyFont="1" applyBorder="1" applyAlignment="1">
      <alignment/>
      <protection/>
    </xf>
    <xf numFmtId="4" fontId="1" fillId="0" borderId="13" xfId="53" applyNumberFormat="1" applyFont="1" applyBorder="1" applyAlignment="1">
      <alignment/>
      <protection/>
    </xf>
    <xf numFmtId="4" fontId="1" fillId="0" borderId="0" xfId="53" applyNumberFormat="1" applyFont="1" applyFill="1" applyBorder="1" applyAlignment="1">
      <alignment horizontal="left" vertical="top"/>
      <protection/>
    </xf>
    <xf numFmtId="4" fontId="8" fillId="0" borderId="0" xfId="53" applyNumberFormat="1" applyFont="1" applyFill="1" applyBorder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styles" Target="styles.xml" /><Relationship Id="rId240" Type="http://schemas.openxmlformats.org/officeDocument/2006/relationships/sharedStrings" Target="sharedStrings.xml" /><Relationship Id="rId2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8"/>
  <sheetViews>
    <sheetView zoomScalePageLayoutView="0" workbookViewId="0" topLeftCell="A1">
      <pane ySplit="1" topLeftCell="A188" activePane="bottomLeft" state="frozen"/>
      <selection pane="topLeft" activeCell="A1" sqref="A1"/>
      <selection pane="bottomLeft" activeCell="E210" sqref="E210"/>
    </sheetView>
  </sheetViews>
  <sheetFormatPr defaultColWidth="9.00390625" defaultRowHeight="15"/>
  <cols>
    <col min="1" max="1" width="11.57421875" style="0" customWidth="1"/>
    <col min="2" max="2" width="28.00390625" style="1" customWidth="1"/>
    <col min="3" max="3" width="12.421875" style="2" customWidth="1"/>
    <col min="4" max="4" width="13.8515625" style="2" customWidth="1"/>
    <col min="5" max="5" width="15.57421875" style="1" customWidth="1"/>
    <col min="6" max="9" width="9.00390625" style="0" customWidth="1"/>
    <col min="10" max="10" width="28.140625" style="0" customWidth="1"/>
  </cols>
  <sheetData>
    <row r="1" spans="1:5" s="5" customFormat="1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5">
      <c r="A2" s="6">
        <v>1</v>
      </c>
      <c r="B2" s="7" t="s">
        <v>5</v>
      </c>
      <c r="C2" s="8" t="s">
        <v>6</v>
      </c>
      <c r="D2" s="8"/>
      <c r="E2" s="9" t="s">
        <v>7</v>
      </c>
    </row>
    <row r="3" spans="1:5" ht="15">
      <c r="A3" s="6">
        <v>2</v>
      </c>
      <c r="B3" s="7" t="s">
        <v>5</v>
      </c>
      <c r="C3" s="8" t="s">
        <v>8</v>
      </c>
      <c r="D3" s="8"/>
      <c r="E3" s="9" t="s">
        <v>7</v>
      </c>
    </row>
    <row r="4" spans="1:5" ht="15">
      <c r="A4" s="6">
        <v>3</v>
      </c>
      <c r="B4" s="7" t="s">
        <v>5</v>
      </c>
      <c r="C4" s="8" t="s">
        <v>9</v>
      </c>
      <c r="D4" s="8"/>
      <c r="E4" s="9" t="s">
        <v>7</v>
      </c>
    </row>
    <row r="5" spans="1:5" ht="15">
      <c r="A5" s="6">
        <v>4</v>
      </c>
      <c r="B5" s="7" t="s">
        <v>5</v>
      </c>
      <c r="C5" s="8" t="s">
        <v>10</v>
      </c>
      <c r="D5" s="8"/>
      <c r="E5" s="9" t="s">
        <v>7</v>
      </c>
    </row>
    <row r="6" spans="1:5" ht="15">
      <c r="A6" s="6">
        <v>5</v>
      </c>
      <c r="B6" s="7" t="s">
        <v>5</v>
      </c>
      <c r="C6" s="8" t="s">
        <v>11</v>
      </c>
      <c r="D6" s="8"/>
      <c r="E6" s="9" t="s">
        <v>7</v>
      </c>
    </row>
    <row r="7" spans="1:5" ht="15">
      <c r="A7" s="6">
        <v>6</v>
      </c>
      <c r="B7" s="7" t="s">
        <v>5</v>
      </c>
      <c r="C7" s="8" t="s">
        <v>12</v>
      </c>
      <c r="D7" s="8" t="s">
        <v>13</v>
      </c>
      <c r="E7" s="9" t="s">
        <v>7</v>
      </c>
    </row>
    <row r="8" spans="1:5" ht="15">
      <c r="A8" s="6">
        <v>7</v>
      </c>
      <c r="B8" s="7" t="s">
        <v>5</v>
      </c>
      <c r="C8" s="8" t="s">
        <v>14</v>
      </c>
      <c r="D8" s="8" t="s">
        <v>13</v>
      </c>
      <c r="E8" s="9" t="s">
        <v>7</v>
      </c>
    </row>
    <row r="9" spans="1:5" ht="15">
      <c r="A9" s="6">
        <v>8</v>
      </c>
      <c r="B9" s="7" t="s">
        <v>5</v>
      </c>
      <c r="C9" s="8" t="s">
        <v>14</v>
      </c>
      <c r="D9" s="8" t="s">
        <v>15</v>
      </c>
      <c r="E9" s="9" t="s">
        <v>7</v>
      </c>
    </row>
    <row r="10" spans="1:5" ht="15">
      <c r="A10" s="6">
        <v>9</v>
      </c>
      <c r="B10" s="7" t="s">
        <v>5</v>
      </c>
      <c r="C10" s="8" t="s">
        <v>14</v>
      </c>
      <c r="D10" s="8" t="s">
        <v>6</v>
      </c>
      <c r="E10" s="9" t="s">
        <v>7</v>
      </c>
    </row>
    <row r="11" spans="1:5" ht="15">
      <c r="A11" s="6">
        <v>10</v>
      </c>
      <c r="B11" s="7" t="s">
        <v>5</v>
      </c>
      <c r="C11" s="8" t="s">
        <v>16</v>
      </c>
      <c r="D11" s="8" t="s">
        <v>13</v>
      </c>
      <c r="E11" s="9" t="s">
        <v>7</v>
      </c>
    </row>
    <row r="12" spans="1:5" ht="15">
      <c r="A12" s="6">
        <v>11</v>
      </c>
      <c r="B12" s="7" t="s">
        <v>5</v>
      </c>
      <c r="C12" s="8" t="s">
        <v>16</v>
      </c>
      <c r="D12" s="8" t="s">
        <v>6</v>
      </c>
      <c r="E12" s="9" t="s">
        <v>7</v>
      </c>
    </row>
    <row r="13" spans="1:5" ht="15">
      <c r="A13" s="6">
        <v>12</v>
      </c>
      <c r="B13" s="7" t="s">
        <v>5</v>
      </c>
      <c r="C13" s="8" t="s">
        <v>17</v>
      </c>
      <c r="D13" s="8" t="s">
        <v>13</v>
      </c>
      <c r="E13" s="9" t="s">
        <v>7</v>
      </c>
    </row>
    <row r="14" spans="1:5" ht="15">
      <c r="A14" s="6">
        <v>13</v>
      </c>
      <c r="B14" s="7" t="s">
        <v>5</v>
      </c>
      <c r="C14" s="8" t="s">
        <v>17</v>
      </c>
      <c r="D14" s="8" t="s">
        <v>15</v>
      </c>
      <c r="E14" s="9" t="s">
        <v>7</v>
      </c>
    </row>
    <row r="15" spans="1:5" ht="15">
      <c r="A15" s="6">
        <v>14</v>
      </c>
      <c r="B15" s="7" t="s">
        <v>5</v>
      </c>
      <c r="C15" s="8" t="s">
        <v>18</v>
      </c>
      <c r="D15" s="8" t="s">
        <v>13</v>
      </c>
      <c r="E15" s="9" t="s">
        <v>7</v>
      </c>
    </row>
    <row r="16" spans="1:5" ht="15">
      <c r="A16" s="6">
        <v>15</v>
      </c>
      <c r="B16" s="7" t="s">
        <v>5</v>
      </c>
      <c r="C16" s="8" t="s">
        <v>19</v>
      </c>
      <c r="D16" s="8"/>
      <c r="E16" s="9" t="s">
        <v>7</v>
      </c>
    </row>
    <row r="17" spans="1:5" ht="15">
      <c r="A17" s="6">
        <v>16</v>
      </c>
      <c r="B17" s="7" t="s">
        <v>20</v>
      </c>
      <c r="C17" s="8" t="s">
        <v>21</v>
      </c>
      <c r="D17" s="8"/>
      <c r="E17" s="9" t="s">
        <v>7</v>
      </c>
    </row>
    <row r="18" spans="1:5" ht="15">
      <c r="A18" s="6">
        <v>17</v>
      </c>
      <c r="B18" s="7" t="s">
        <v>20</v>
      </c>
      <c r="C18" s="8" t="s">
        <v>22</v>
      </c>
      <c r="D18" s="8"/>
      <c r="E18" s="9" t="s">
        <v>7</v>
      </c>
    </row>
    <row r="19" spans="1:5" ht="15">
      <c r="A19" s="6">
        <v>18</v>
      </c>
      <c r="B19" s="7" t="s">
        <v>20</v>
      </c>
      <c r="C19" s="8" t="s">
        <v>23</v>
      </c>
      <c r="D19" s="8"/>
      <c r="E19" s="9" t="s">
        <v>7</v>
      </c>
    </row>
    <row r="20" spans="1:5" ht="15">
      <c r="A20" s="6">
        <v>19</v>
      </c>
      <c r="B20" s="7" t="s">
        <v>20</v>
      </c>
      <c r="C20" s="8" t="s">
        <v>24</v>
      </c>
      <c r="D20" s="8"/>
      <c r="E20" s="9" t="s">
        <v>7</v>
      </c>
    </row>
    <row r="21" spans="1:5" ht="15">
      <c r="A21" s="6">
        <v>20</v>
      </c>
      <c r="B21" s="7" t="s">
        <v>20</v>
      </c>
      <c r="C21" s="8" t="s">
        <v>25</v>
      </c>
      <c r="D21" s="8"/>
      <c r="E21" s="9" t="s">
        <v>7</v>
      </c>
    </row>
    <row r="22" spans="1:5" ht="15">
      <c r="A22" s="6">
        <v>21</v>
      </c>
      <c r="B22" s="7" t="s">
        <v>20</v>
      </c>
      <c r="C22" s="8" t="s">
        <v>26</v>
      </c>
      <c r="D22" s="8"/>
      <c r="E22" s="9" t="s">
        <v>7</v>
      </c>
    </row>
    <row r="23" spans="1:5" ht="15">
      <c r="A23" s="6">
        <v>22</v>
      </c>
      <c r="B23" s="7" t="s">
        <v>20</v>
      </c>
      <c r="C23" s="8" t="s">
        <v>27</v>
      </c>
      <c r="D23" s="8"/>
      <c r="E23" s="9" t="s">
        <v>7</v>
      </c>
    </row>
    <row r="24" spans="1:5" ht="15">
      <c r="A24" s="6">
        <v>23</v>
      </c>
      <c r="B24" s="7" t="s">
        <v>20</v>
      </c>
      <c r="C24" s="8" t="s">
        <v>28</v>
      </c>
      <c r="D24" s="8"/>
      <c r="E24" s="9" t="s">
        <v>7</v>
      </c>
    </row>
    <row r="25" spans="1:5" ht="15">
      <c r="A25" s="6">
        <v>24</v>
      </c>
      <c r="B25" s="7" t="s">
        <v>20</v>
      </c>
      <c r="C25" s="8" t="s">
        <v>29</v>
      </c>
      <c r="D25" s="8"/>
      <c r="E25" s="9" t="s">
        <v>7</v>
      </c>
    </row>
    <row r="26" spans="1:5" ht="15">
      <c r="A26" s="6">
        <v>25</v>
      </c>
      <c r="B26" s="7" t="s">
        <v>20</v>
      </c>
      <c r="C26" s="8" t="s">
        <v>30</v>
      </c>
      <c r="D26" s="8"/>
      <c r="E26" s="9" t="s">
        <v>7</v>
      </c>
    </row>
    <row r="27" spans="1:5" ht="15">
      <c r="A27" s="6">
        <v>26</v>
      </c>
      <c r="B27" s="7" t="s">
        <v>20</v>
      </c>
      <c r="C27" s="8" t="s">
        <v>31</v>
      </c>
      <c r="D27" s="8"/>
      <c r="E27" s="9" t="s">
        <v>7</v>
      </c>
    </row>
    <row r="28" spans="1:5" ht="15">
      <c r="A28" s="6">
        <v>27</v>
      </c>
      <c r="B28" s="7" t="s">
        <v>20</v>
      </c>
      <c r="C28" s="8" t="s">
        <v>32</v>
      </c>
      <c r="D28" s="8"/>
      <c r="E28" s="9" t="s">
        <v>7</v>
      </c>
    </row>
    <row r="29" spans="1:5" ht="15">
      <c r="A29" s="6">
        <v>28</v>
      </c>
      <c r="B29" s="7" t="s">
        <v>33</v>
      </c>
      <c r="C29" s="8" t="s">
        <v>34</v>
      </c>
      <c r="D29" s="8"/>
      <c r="E29" s="9" t="s">
        <v>7</v>
      </c>
    </row>
    <row r="30" spans="1:5" ht="15">
      <c r="A30" s="6">
        <v>29</v>
      </c>
      <c r="B30" s="7" t="s">
        <v>33</v>
      </c>
      <c r="C30" s="8" t="s">
        <v>8</v>
      </c>
      <c r="D30" s="8"/>
      <c r="E30" s="9" t="s">
        <v>7</v>
      </c>
    </row>
    <row r="31" spans="1:5" ht="15">
      <c r="A31" s="6">
        <v>30</v>
      </c>
      <c r="B31" s="7" t="s">
        <v>33</v>
      </c>
      <c r="C31" s="8" t="s">
        <v>35</v>
      </c>
      <c r="D31" s="8"/>
      <c r="E31" s="9" t="s">
        <v>7</v>
      </c>
    </row>
    <row r="32" spans="1:5" ht="15">
      <c r="A32" s="6">
        <v>31</v>
      </c>
      <c r="B32" s="7" t="s">
        <v>33</v>
      </c>
      <c r="C32" s="8" t="s">
        <v>36</v>
      </c>
      <c r="D32" s="8"/>
      <c r="E32" s="9" t="s">
        <v>7</v>
      </c>
    </row>
    <row r="33" spans="1:5" ht="15">
      <c r="A33" s="6">
        <v>32</v>
      </c>
      <c r="B33" s="7" t="s">
        <v>33</v>
      </c>
      <c r="C33" s="8" t="s">
        <v>37</v>
      </c>
      <c r="D33" s="8"/>
      <c r="E33" s="9" t="s">
        <v>7</v>
      </c>
    </row>
    <row r="34" spans="1:5" ht="15">
      <c r="A34" s="6">
        <v>33</v>
      </c>
      <c r="B34" s="7" t="s">
        <v>33</v>
      </c>
      <c r="C34" s="8" t="s">
        <v>38</v>
      </c>
      <c r="D34" s="8"/>
      <c r="E34" s="9" t="s">
        <v>7</v>
      </c>
    </row>
    <row r="35" spans="1:5" ht="15">
      <c r="A35" s="6">
        <v>34</v>
      </c>
      <c r="B35" s="7" t="s">
        <v>33</v>
      </c>
      <c r="C35" s="8" t="s">
        <v>39</v>
      </c>
      <c r="D35" s="8"/>
      <c r="E35" s="9" t="s">
        <v>7</v>
      </c>
    </row>
    <row r="36" spans="1:5" ht="15">
      <c r="A36" s="6">
        <v>35</v>
      </c>
      <c r="B36" s="7" t="s">
        <v>33</v>
      </c>
      <c r="C36" s="8" t="s">
        <v>40</v>
      </c>
      <c r="D36" s="8"/>
      <c r="E36" s="9" t="s">
        <v>7</v>
      </c>
    </row>
    <row r="37" spans="1:5" ht="15">
      <c r="A37" s="6">
        <v>36</v>
      </c>
      <c r="B37" s="7" t="s">
        <v>33</v>
      </c>
      <c r="C37" s="8" t="s">
        <v>41</v>
      </c>
      <c r="D37" s="8"/>
      <c r="E37" s="9" t="s">
        <v>7</v>
      </c>
    </row>
    <row r="38" spans="1:5" ht="15">
      <c r="A38" s="6">
        <v>37</v>
      </c>
      <c r="B38" s="7" t="s">
        <v>33</v>
      </c>
      <c r="C38" s="8" t="s">
        <v>42</v>
      </c>
      <c r="D38" s="8"/>
      <c r="E38" s="9" t="s">
        <v>7</v>
      </c>
    </row>
    <row r="39" spans="1:5" ht="15">
      <c r="A39" s="6">
        <v>38</v>
      </c>
      <c r="B39" s="7" t="s">
        <v>43</v>
      </c>
      <c r="C39" s="8" t="s">
        <v>44</v>
      </c>
      <c r="D39" s="8"/>
      <c r="E39" s="9" t="s">
        <v>7</v>
      </c>
    </row>
    <row r="40" spans="1:5" ht="15">
      <c r="A40" s="6">
        <v>39</v>
      </c>
      <c r="B40" s="7" t="s">
        <v>43</v>
      </c>
      <c r="C40" s="8" t="s">
        <v>45</v>
      </c>
      <c r="D40" s="8"/>
      <c r="E40" s="9" t="s">
        <v>7</v>
      </c>
    </row>
    <row r="41" spans="1:5" ht="15">
      <c r="A41" s="6">
        <v>40</v>
      </c>
      <c r="B41" s="7" t="s">
        <v>43</v>
      </c>
      <c r="C41" s="8" t="s">
        <v>46</v>
      </c>
      <c r="D41" s="8"/>
      <c r="E41" s="9" t="s">
        <v>7</v>
      </c>
    </row>
    <row r="42" spans="1:5" ht="15">
      <c r="A42" s="6">
        <v>41</v>
      </c>
      <c r="B42" s="7" t="s">
        <v>43</v>
      </c>
      <c r="C42" s="8" t="s">
        <v>35</v>
      </c>
      <c r="D42" s="8"/>
      <c r="E42" s="9" t="s">
        <v>7</v>
      </c>
    </row>
    <row r="43" spans="1:5" ht="15">
      <c r="A43" s="6">
        <v>42</v>
      </c>
      <c r="B43" s="7" t="s">
        <v>43</v>
      </c>
      <c r="C43" s="8" t="s">
        <v>36</v>
      </c>
      <c r="D43" s="8"/>
      <c r="E43" s="9" t="s">
        <v>7</v>
      </c>
    </row>
    <row r="44" spans="1:5" ht="15">
      <c r="A44" s="6">
        <v>43</v>
      </c>
      <c r="B44" s="7" t="s">
        <v>43</v>
      </c>
      <c r="C44" s="8" t="s">
        <v>37</v>
      </c>
      <c r="D44" s="8"/>
      <c r="E44" s="9" t="s">
        <v>7</v>
      </c>
    </row>
    <row r="45" spans="1:5" ht="15">
      <c r="A45" s="6">
        <v>44</v>
      </c>
      <c r="B45" s="7" t="s">
        <v>43</v>
      </c>
      <c r="C45" s="8" t="s">
        <v>38</v>
      </c>
      <c r="D45" s="8"/>
      <c r="E45" s="9" t="s">
        <v>7</v>
      </c>
    </row>
    <row r="46" spans="1:5" ht="15">
      <c r="A46" s="6">
        <v>45</v>
      </c>
      <c r="B46" s="7" t="s">
        <v>43</v>
      </c>
      <c r="C46" s="8" t="s">
        <v>47</v>
      </c>
      <c r="D46" s="8"/>
      <c r="E46" s="9" t="s">
        <v>7</v>
      </c>
    </row>
    <row r="47" spans="1:5" ht="15">
      <c r="A47" s="6">
        <v>46</v>
      </c>
      <c r="B47" s="7" t="s">
        <v>43</v>
      </c>
      <c r="C47" s="8" t="s">
        <v>9</v>
      </c>
      <c r="D47" s="8"/>
      <c r="E47" s="9" t="s">
        <v>7</v>
      </c>
    </row>
    <row r="48" spans="1:5" ht="15">
      <c r="A48" s="6">
        <v>47</v>
      </c>
      <c r="B48" s="7" t="s">
        <v>43</v>
      </c>
      <c r="C48" s="8" t="s">
        <v>48</v>
      </c>
      <c r="D48" s="8"/>
      <c r="E48" s="9" t="s">
        <v>7</v>
      </c>
    </row>
    <row r="49" spans="1:5" ht="15">
      <c r="A49" s="6">
        <v>48</v>
      </c>
      <c r="B49" s="7" t="s">
        <v>43</v>
      </c>
      <c r="C49" s="8" t="s">
        <v>14</v>
      </c>
      <c r="D49" s="8"/>
      <c r="E49" s="9" t="s">
        <v>7</v>
      </c>
    </row>
    <row r="50" spans="1:5" ht="15">
      <c r="A50" s="6">
        <v>49</v>
      </c>
      <c r="B50" s="7" t="s">
        <v>43</v>
      </c>
      <c r="C50" s="8" t="s">
        <v>16</v>
      </c>
      <c r="D50" s="8"/>
      <c r="E50" s="9" t="s">
        <v>7</v>
      </c>
    </row>
    <row r="51" spans="1:5" ht="15">
      <c r="A51" s="6">
        <v>50</v>
      </c>
      <c r="B51" s="7" t="s">
        <v>43</v>
      </c>
      <c r="C51" s="8" t="s">
        <v>49</v>
      </c>
      <c r="D51" s="8"/>
      <c r="E51" s="9" t="s">
        <v>7</v>
      </c>
    </row>
    <row r="52" spans="1:5" ht="15">
      <c r="A52" s="6">
        <v>51</v>
      </c>
      <c r="B52" s="7" t="s">
        <v>43</v>
      </c>
      <c r="C52" s="8" t="s">
        <v>50</v>
      </c>
      <c r="D52" s="8"/>
      <c r="E52" s="9" t="s">
        <v>7</v>
      </c>
    </row>
    <row r="53" spans="1:5" ht="15">
      <c r="A53" s="6">
        <v>52</v>
      </c>
      <c r="B53" s="7" t="s">
        <v>43</v>
      </c>
      <c r="C53" s="8" t="s">
        <v>18</v>
      </c>
      <c r="D53" s="8"/>
      <c r="E53" s="9" t="s">
        <v>7</v>
      </c>
    </row>
    <row r="54" spans="1:5" ht="15">
      <c r="A54" s="6">
        <v>53</v>
      </c>
      <c r="B54" s="7" t="s">
        <v>43</v>
      </c>
      <c r="C54" s="8" t="s">
        <v>51</v>
      </c>
      <c r="D54" s="8"/>
      <c r="E54" s="9" t="s">
        <v>7</v>
      </c>
    </row>
    <row r="55" spans="1:5" ht="15">
      <c r="A55" s="6">
        <v>54</v>
      </c>
      <c r="B55" s="7" t="s">
        <v>43</v>
      </c>
      <c r="C55" s="8" t="s">
        <v>19</v>
      </c>
      <c r="D55" s="8"/>
      <c r="E55" s="9" t="s">
        <v>7</v>
      </c>
    </row>
    <row r="56" spans="1:5" ht="15">
      <c r="A56" s="6">
        <v>55</v>
      </c>
      <c r="B56" s="7" t="s">
        <v>43</v>
      </c>
      <c r="C56" s="8" t="s">
        <v>52</v>
      </c>
      <c r="D56" s="8"/>
      <c r="E56" s="9" t="s">
        <v>7</v>
      </c>
    </row>
    <row r="57" spans="1:5" ht="15">
      <c r="A57" s="6">
        <v>56</v>
      </c>
      <c r="B57" s="7" t="s">
        <v>43</v>
      </c>
      <c r="C57" s="8" t="s">
        <v>53</v>
      </c>
      <c r="D57" s="8"/>
      <c r="E57" s="9" t="s">
        <v>7</v>
      </c>
    </row>
    <row r="58" spans="1:5" ht="15">
      <c r="A58" s="6">
        <v>57</v>
      </c>
      <c r="B58" s="7" t="s">
        <v>43</v>
      </c>
      <c r="C58" s="8" t="s">
        <v>54</v>
      </c>
      <c r="D58" s="8"/>
      <c r="E58" s="9" t="s">
        <v>7</v>
      </c>
    </row>
    <row r="59" spans="1:5" ht="15">
      <c r="A59" s="6">
        <v>58</v>
      </c>
      <c r="B59" s="7" t="s">
        <v>43</v>
      </c>
      <c r="C59" s="8" t="s">
        <v>55</v>
      </c>
      <c r="D59" s="8"/>
      <c r="E59" s="9" t="s">
        <v>7</v>
      </c>
    </row>
    <row r="60" spans="1:5" ht="15">
      <c r="A60" s="6">
        <v>59</v>
      </c>
      <c r="B60" s="7" t="s">
        <v>43</v>
      </c>
      <c r="C60" s="8" t="s">
        <v>56</v>
      </c>
      <c r="D60" s="8"/>
      <c r="E60" s="9" t="s">
        <v>7</v>
      </c>
    </row>
    <row r="61" spans="1:5" ht="15">
      <c r="A61" s="6">
        <v>60</v>
      </c>
      <c r="B61" s="7" t="s">
        <v>43</v>
      </c>
      <c r="C61" s="8" t="s">
        <v>57</v>
      </c>
      <c r="D61" s="8"/>
      <c r="E61" s="9" t="s">
        <v>7</v>
      </c>
    </row>
    <row r="62" spans="1:5" ht="15">
      <c r="A62" s="6">
        <v>61</v>
      </c>
      <c r="B62" s="7" t="s">
        <v>43</v>
      </c>
      <c r="C62" s="8" t="s">
        <v>58</v>
      </c>
      <c r="D62" s="8"/>
      <c r="E62" s="9" t="s">
        <v>7</v>
      </c>
    </row>
    <row r="63" spans="1:5" ht="15">
      <c r="A63" s="6">
        <v>62</v>
      </c>
      <c r="B63" s="7" t="s">
        <v>43</v>
      </c>
      <c r="C63" s="8" t="s">
        <v>59</v>
      </c>
      <c r="D63" s="8"/>
      <c r="E63" s="9" t="s">
        <v>7</v>
      </c>
    </row>
    <row r="64" spans="1:5" ht="15">
      <c r="A64" s="6">
        <v>63</v>
      </c>
      <c r="B64" s="7" t="s">
        <v>43</v>
      </c>
      <c r="C64" s="8" t="s">
        <v>60</v>
      </c>
      <c r="D64" s="8"/>
      <c r="E64" s="9" t="s">
        <v>7</v>
      </c>
    </row>
    <row r="65" spans="1:5" ht="15">
      <c r="A65" s="6">
        <v>64</v>
      </c>
      <c r="B65" s="7" t="s">
        <v>43</v>
      </c>
      <c r="C65" s="8" t="s">
        <v>61</v>
      </c>
      <c r="D65" s="8"/>
      <c r="E65" s="9" t="s">
        <v>7</v>
      </c>
    </row>
    <row r="66" spans="1:5" ht="15">
      <c r="A66" s="6">
        <v>65</v>
      </c>
      <c r="B66" s="7" t="s">
        <v>43</v>
      </c>
      <c r="C66" s="8" t="s">
        <v>62</v>
      </c>
      <c r="D66" s="8"/>
      <c r="E66" s="9" t="s">
        <v>7</v>
      </c>
    </row>
    <row r="67" spans="1:5" ht="15">
      <c r="A67" s="6">
        <v>66</v>
      </c>
      <c r="B67" s="7" t="s">
        <v>43</v>
      </c>
      <c r="C67" s="8" t="s">
        <v>63</v>
      </c>
      <c r="D67" s="8"/>
      <c r="E67" s="9" t="s">
        <v>7</v>
      </c>
    </row>
    <row r="68" spans="1:5" ht="15">
      <c r="A68" s="6">
        <v>67</v>
      </c>
      <c r="B68" s="7" t="s">
        <v>43</v>
      </c>
      <c r="C68" s="8" t="s">
        <v>64</v>
      </c>
      <c r="D68" s="8" t="s">
        <v>15</v>
      </c>
      <c r="E68" s="9" t="s">
        <v>7</v>
      </c>
    </row>
    <row r="69" spans="1:5" ht="15">
      <c r="A69" s="6">
        <v>68</v>
      </c>
      <c r="B69" s="7" t="s">
        <v>43</v>
      </c>
      <c r="C69" s="8" t="s">
        <v>64</v>
      </c>
      <c r="D69" s="8"/>
      <c r="E69" s="9" t="s">
        <v>7</v>
      </c>
    </row>
    <row r="70" spans="1:5" ht="15">
      <c r="A70" s="6">
        <v>69</v>
      </c>
      <c r="B70" s="7" t="s">
        <v>43</v>
      </c>
      <c r="C70" s="8" t="s">
        <v>65</v>
      </c>
      <c r="D70" s="8"/>
      <c r="E70" s="9" t="s">
        <v>7</v>
      </c>
    </row>
    <row r="71" spans="1:5" ht="15">
      <c r="A71" s="6">
        <v>70</v>
      </c>
      <c r="B71" s="7" t="s">
        <v>43</v>
      </c>
      <c r="C71" s="8" t="s">
        <v>66</v>
      </c>
      <c r="D71" s="8"/>
      <c r="E71" s="9" t="s">
        <v>7</v>
      </c>
    </row>
    <row r="72" spans="1:5" ht="15">
      <c r="A72" s="6">
        <v>71</v>
      </c>
      <c r="B72" s="7" t="s">
        <v>43</v>
      </c>
      <c r="C72" s="8" t="s">
        <v>67</v>
      </c>
      <c r="D72" s="8"/>
      <c r="E72" s="9" t="s">
        <v>7</v>
      </c>
    </row>
    <row r="73" spans="1:5" ht="15">
      <c r="A73" s="6">
        <v>72</v>
      </c>
      <c r="B73" s="7" t="s">
        <v>43</v>
      </c>
      <c r="C73" s="8" t="s">
        <v>68</v>
      </c>
      <c r="D73" s="8"/>
      <c r="E73" s="9" t="s">
        <v>7</v>
      </c>
    </row>
    <row r="74" spans="1:5" ht="15">
      <c r="A74" s="6">
        <v>73</v>
      </c>
      <c r="B74" s="7" t="s">
        <v>43</v>
      </c>
      <c r="C74" s="8" t="s">
        <v>69</v>
      </c>
      <c r="D74" s="8"/>
      <c r="E74" s="9" t="s">
        <v>7</v>
      </c>
    </row>
    <row r="75" spans="1:5" ht="15">
      <c r="A75" s="6">
        <v>74</v>
      </c>
      <c r="B75" s="7" t="s">
        <v>43</v>
      </c>
      <c r="C75" s="8" t="s">
        <v>70</v>
      </c>
      <c r="D75" s="8"/>
      <c r="E75" s="9" t="s">
        <v>7</v>
      </c>
    </row>
    <row r="76" spans="1:5" ht="15">
      <c r="A76" s="6">
        <v>75</v>
      </c>
      <c r="B76" s="7" t="s">
        <v>43</v>
      </c>
      <c r="C76" s="8" t="s">
        <v>71</v>
      </c>
      <c r="D76" s="8"/>
      <c r="E76" s="9" t="s">
        <v>7</v>
      </c>
    </row>
    <row r="77" spans="1:5" ht="15">
      <c r="A77" s="6">
        <v>76</v>
      </c>
      <c r="B77" s="7" t="s">
        <v>43</v>
      </c>
      <c r="C77" s="8" t="s">
        <v>72</v>
      </c>
      <c r="D77" s="8"/>
      <c r="E77" s="9" t="s">
        <v>7</v>
      </c>
    </row>
    <row r="78" spans="1:5" ht="15">
      <c r="A78" s="6">
        <v>77</v>
      </c>
      <c r="B78" s="7" t="s">
        <v>43</v>
      </c>
      <c r="C78" s="8" t="s">
        <v>73</v>
      </c>
      <c r="D78" s="8"/>
      <c r="E78" s="9" t="s">
        <v>7</v>
      </c>
    </row>
    <row r="79" spans="1:5" ht="15">
      <c r="A79" s="6">
        <v>78</v>
      </c>
      <c r="B79" s="7" t="s">
        <v>43</v>
      </c>
      <c r="C79" s="8" t="s">
        <v>74</v>
      </c>
      <c r="D79" s="8"/>
      <c r="E79" s="9" t="s">
        <v>7</v>
      </c>
    </row>
    <row r="80" spans="1:5" ht="15">
      <c r="A80" s="6">
        <v>79</v>
      </c>
      <c r="B80" s="7" t="s">
        <v>75</v>
      </c>
      <c r="C80" s="8" t="s">
        <v>37</v>
      </c>
      <c r="D80" s="8"/>
      <c r="E80" s="9" t="s">
        <v>7</v>
      </c>
    </row>
    <row r="81" spans="1:5" ht="15">
      <c r="A81" s="6">
        <v>80</v>
      </c>
      <c r="B81" s="7" t="s">
        <v>75</v>
      </c>
      <c r="C81" s="8" t="s">
        <v>48</v>
      </c>
      <c r="D81" s="8"/>
      <c r="E81" s="9" t="s">
        <v>7</v>
      </c>
    </row>
    <row r="82" spans="1:5" ht="15">
      <c r="A82" s="6">
        <v>81</v>
      </c>
      <c r="B82" s="7" t="s">
        <v>75</v>
      </c>
      <c r="C82" s="8" t="s">
        <v>16</v>
      </c>
      <c r="D82" s="8"/>
      <c r="E82" s="9" t="s">
        <v>7</v>
      </c>
    </row>
    <row r="83" spans="1:5" ht="15">
      <c r="A83" s="6">
        <v>82</v>
      </c>
      <c r="B83" s="7" t="s">
        <v>75</v>
      </c>
      <c r="C83" s="8" t="s">
        <v>50</v>
      </c>
      <c r="D83" s="8"/>
      <c r="E83" s="9" t="s">
        <v>7</v>
      </c>
    </row>
    <row r="84" spans="1:5" ht="15">
      <c r="A84" s="6">
        <v>83</v>
      </c>
      <c r="B84" s="7" t="s">
        <v>76</v>
      </c>
      <c r="C84" s="8" t="s">
        <v>48</v>
      </c>
      <c r="D84" s="8"/>
      <c r="E84" s="9" t="s">
        <v>7</v>
      </c>
    </row>
    <row r="85" spans="1:5" ht="15">
      <c r="A85" s="6">
        <v>84</v>
      </c>
      <c r="B85" s="7" t="s">
        <v>75</v>
      </c>
      <c r="C85" s="8" t="s">
        <v>77</v>
      </c>
      <c r="D85" s="8"/>
      <c r="E85" s="9" t="s">
        <v>7</v>
      </c>
    </row>
    <row r="86" spans="1:5" ht="15">
      <c r="A86" s="6">
        <v>85</v>
      </c>
      <c r="B86" s="7" t="s">
        <v>78</v>
      </c>
      <c r="C86" s="8" t="s">
        <v>79</v>
      </c>
      <c r="D86" s="8"/>
      <c r="E86" s="9" t="s">
        <v>7</v>
      </c>
    </row>
    <row r="87" spans="1:5" ht="15">
      <c r="A87" s="6">
        <v>86</v>
      </c>
      <c r="B87" s="7" t="s">
        <v>80</v>
      </c>
      <c r="C87" s="8" t="s">
        <v>36</v>
      </c>
      <c r="D87" s="8"/>
      <c r="E87" s="9" t="s">
        <v>7</v>
      </c>
    </row>
    <row r="88" spans="1:5" ht="15">
      <c r="A88" s="6">
        <v>87</v>
      </c>
      <c r="B88" s="7" t="s">
        <v>80</v>
      </c>
      <c r="C88" s="8" t="s">
        <v>81</v>
      </c>
      <c r="D88" s="8"/>
      <c r="E88" s="9" t="s">
        <v>7</v>
      </c>
    </row>
    <row r="89" spans="1:5" ht="15">
      <c r="A89" s="6">
        <v>88</v>
      </c>
      <c r="B89" s="7" t="s">
        <v>82</v>
      </c>
      <c r="C89" s="8" t="s">
        <v>45</v>
      </c>
      <c r="D89" s="8"/>
      <c r="E89" s="9" t="s">
        <v>7</v>
      </c>
    </row>
    <row r="90" spans="1:5" ht="15">
      <c r="A90" s="6">
        <v>89</v>
      </c>
      <c r="B90" s="7" t="s">
        <v>82</v>
      </c>
      <c r="C90" s="8" t="s">
        <v>46</v>
      </c>
      <c r="D90" s="8"/>
      <c r="E90" s="9" t="s">
        <v>7</v>
      </c>
    </row>
    <row r="91" spans="1:5" ht="15">
      <c r="A91" s="6">
        <v>90</v>
      </c>
      <c r="B91" s="7" t="s">
        <v>82</v>
      </c>
      <c r="C91" s="8" t="s">
        <v>38</v>
      </c>
      <c r="D91" s="8"/>
      <c r="E91" s="9" t="s">
        <v>7</v>
      </c>
    </row>
    <row r="92" spans="1:5" ht="15">
      <c r="A92" s="6">
        <v>91</v>
      </c>
      <c r="B92" s="7" t="s">
        <v>82</v>
      </c>
      <c r="C92" s="8" t="s">
        <v>83</v>
      </c>
      <c r="D92" s="8"/>
      <c r="E92" s="9" t="s">
        <v>7</v>
      </c>
    </row>
    <row r="93" spans="1:5" ht="15">
      <c r="A93" s="6">
        <v>92</v>
      </c>
      <c r="B93" s="7" t="s">
        <v>82</v>
      </c>
      <c r="C93" s="8" t="s">
        <v>48</v>
      </c>
      <c r="D93" s="8"/>
      <c r="E93" s="9" t="s">
        <v>7</v>
      </c>
    </row>
    <row r="94" spans="1:5" ht="15">
      <c r="A94" s="6">
        <v>93</v>
      </c>
      <c r="B94" s="7" t="s">
        <v>82</v>
      </c>
      <c r="C94" s="8" t="s">
        <v>84</v>
      </c>
      <c r="D94" s="8"/>
      <c r="E94" s="9" t="s">
        <v>7</v>
      </c>
    </row>
    <row r="95" spans="1:5" ht="15">
      <c r="A95" s="6">
        <v>94</v>
      </c>
      <c r="B95" s="7" t="s">
        <v>82</v>
      </c>
      <c r="C95" s="8" t="s">
        <v>11</v>
      </c>
      <c r="D95" s="8"/>
      <c r="E95" s="9" t="s">
        <v>7</v>
      </c>
    </row>
    <row r="96" spans="1:5" ht="15">
      <c r="A96" s="6">
        <v>95</v>
      </c>
      <c r="B96" s="7" t="s">
        <v>82</v>
      </c>
      <c r="C96" s="8" t="s">
        <v>85</v>
      </c>
      <c r="D96" s="8"/>
      <c r="E96" s="9" t="s">
        <v>7</v>
      </c>
    </row>
    <row r="97" spans="1:5" ht="15">
      <c r="A97" s="6">
        <v>96</v>
      </c>
      <c r="B97" s="7" t="s">
        <v>82</v>
      </c>
      <c r="C97" s="8" t="s">
        <v>12</v>
      </c>
      <c r="D97" s="8"/>
      <c r="E97" s="9" t="s">
        <v>7</v>
      </c>
    </row>
    <row r="98" spans="1:5" ht="15">
      <c r="A98" s="6">
        <v>97</v>
      </c>
      <c r="B98" s="7" t="s">
        <v>82</v>
      </c>
      <c r="C98" s="8" t="s">
        <v>86</v>
      </c>
      <c r="D98" s="8"/>
      <c r="E98" s="9" t="s">
        <v>7</v>
      </c>
    </row>
    <row r="99" spans="1:5" ht="15">
      <c r="A99" s="6">
        <v>98</v>
      </c>
      <c r="B99" s="7" t="s">
        <v>82</v>
      </c>
      <c r="C99" s="8" t="s">
        <v>87</v>
      </c>
      <c r="D99" s="8"/>
      <c r="E99" s="9" t="s">
        <v>7</v>
      </c>
    </row>
    <row r="100" spans="1:5" ht="15">
      <c r="A100" s="6">
        <v>99</v>
      </c>
      <c r="B100" s="7" t="s">
        <v>88</v>
      </c>
      <c r="C100" s="8" t="s">
        <v>37</v>
      </c>
      <c r="D100" s="8"/>
      <c r="E100" s="9" t="s">
        <v>7</v>
      </c>
    </row>
    <row r="101" spans="1:5" ht="15">
      <c r="A101" s="6">
        <v>100</v>
      </c>
      <c r="B101" s="7" t="s">
        <v>88</v>
      </c>
      <c r="C101" s="8" t="s">
        <v>83</v>
      </c>
      <c r="D101" s="8"/>
      <c r="E101" s="9" t="s">
        <v>7</v>
      </c>
    </row>
    <row r="102" spans="1:5" ht="15">
      <c r="A102" s="6">
        <v>101</v>
      </c>
      <c r="B102" s="7" t="s">
        <v>89</v>
      </c>
      <c r="C102" s="8" t="s">
        <v>9</v>
      </c>
      <c r="D102" s="8" t="s">
        <v>13</v>
      </c>
      <c r="E102" s="9" t="s">
        <v>7</v>
      </c>
    </row>
    <row r="103" spans="1:5" ht="15">
      <c r="A103" s="6">
        <v>102</v>
      </c>
      <c r="B103" s="7" t="s">
        <v>89</v>
      </c>
      <c r="C103" s="8" t="s">
        <v>84</v>
      </c>
      <c r="D103" s="8" t="s">
        <v>15</v>
      </c>
      <c r="E103" s="9" t="s">
        <v>7</v>
      </c>
    </row>
    <row r="104" spans="1:5" ht="15">
      <c r="A104" s="6">
        <v>103</v>
      </c>
      <c r="B104" s="7" t="s">
        <v>89</v>
      </c>
      <c r="C104" s="8" t="s">
        <v>12</v>
      </c>
      <c r="D104" s="8" t="s">
        <v>13</v>
      </c>
      <c r="E104" s="9" t="s">
        <v>7</v>
      </c>
    </row>
    <row r="105" spans="1:5" ht="15">
      <c r="A105" s="6">
        <v>104</v>
      </c>
      <c r="B105" s="7" t="s">
        <v>89</v>
      </c>
      <c r="C105" s="8" t="s">
        <v>90</v>
      </c>
      <c r="D105" s="8" t="s">
        <v>13</v>
      </c>
      <c r="E105" s="9" t="s">
        <v>7</v>
      </c>
    </row>
    <row r="106" spans="1:5" ht="15">
      <c r="A106" s="6">
        <v>105</v>
      </c>
      <c r="B106" s="7" t="s">
        <v>89</v>
      </c>
      <c r="C106" s="8" t="s">
        <v>91</v>
      </c>
      <c r="D106" s="8" t="s">
        <v>13</v>
      </c>
      <c r="E106" s="9" t="s">
        <v>7</v>
      </c>
    </row>
    <row r="107" spans="1:5" ht="15">
      <c r="A107" s="6">
        <v>106</v>
      </c>
      <c r="B107" s="7" t="s">
        <v>92</v>
      </c>
      <c r="C107" s="8" t="s">
        <v>93</v>
      </c>
      <c r="D107" s="8"/>
      <c r="E107" s="9" t="s">
        <v>7</v>
      </c>
    </row>
    <row r="108" spans="1:5" ht="15">
      <c r="A108" s="6">
        <v>107</v>
      </c>
      <c r="B108" s="7" t="s">
        <v>94</v>
      </c>
      <c r="C108" s="8" t="s">
        <v>84</v>
      </c>
      <c r="D108" s="8"/>
      <c r="E108" s="9" t="s">
        <v>7</v>
      </c>
    </row>
    <row r="109" spans="1:5" ht="15">
      <c r="A109" s="6">
        <v>108</v>
      </c>
      <c r="B109" s="7" t="s">
        <v>95</v>
      </c>
      <c r="C109" s="8" t="s">
        <v>96</v>
      </c>
      <c r="D109" s="8"/>
      <c r="E109" s="9" t="s">
        <v>7</v>
      </c>
    </row>
    <row r="110" spans="1:5" ht="15">
      <c r="A110" s="6">
        <v>109</v>
      </c>
      <c r="B110" s="7" t="s">
        <v>97</v>
      </c>
      <c r="C110" s="8" t="s">
        <v>45</v>
      </c>
      <c r="D110" s="8"/>
      <c r="E110" s="9" t="s">
        <v>7</v>
      </c>
    </row>
    <row r="111" spans="1:5" ht="15">
      <c r="A111" s="6">
        <v>110</v>
      </c>
      <c r="B111" s="7" t="s">
        <v>98</v>
      </c>
      <c r="C111" s="8" t="s">
        <v>35</v>
      </c>
      <c r="D111" s="8"/>
      <c r="E111" s="9" t="s">
        <v>7</v>
      </c>
    </row>
    <row r="112" spans="1:5" ht="15">
      <c r="A112" s="6">
        <v>111</v>
      </c>
      <c r="B112" s="7" t="s">
        <v>98</v>
      </c>
      <c r="C112" s="8" t="s">
        <v>47</v>
      </c>
      <c r="D112" s="8"/>
      <c r="E112" s="9" t="s">
        <v>7</v>
      </c>
    </row>
    <row r="113" spans="1:5" ht="15">
      <c r="A113" s="6">
        <v>112</v>
      </c>
      <c r="B113" s="7" t="s">
        <v>98</v>
      </c>
      <c r="C113" s="8" t="s">
        <v>99</v>
      </c>
      <c r="D113" s="8"/>
      <c r="E113" s="9" t="s">
        <v>7</v>
      </c>
    </row>
    <row r="114" spans="1:5" ht="15">
      <c r="A114" s="6">
        <v>113</v>
      </c>
      <c r="B114" s="7" t="s">
        <v>98</v>
      </c>
      <c r="C114" s="8" t="s">
        <v>100</v>
      </c>
      <c r="D114" s="8"/>
      <c r="E114" s="9" t="s">
        <v>7</v>
      </c>
    </row>
    <row r="115" spans="1:5" ht="15">
      <c r="A115" s="6">
        <v>114</v>
      </c>
      <c r="B115" s="7" t="s">
        <v>101</v>
      </c>
      <c r="C115" s="8" t="s">
        <v>17</v>
      </c>
      <c r="D115" s="8"/>
      <c r="E115" s="9" t="s">
        <v>7</v>
      </c>
    </row>
    <row r="116" spans="1:5" ht="15">
      <c r="A116" s="6">
        <v>115</v>
      </c>
      <c r="B116" s="7" t="s">
        <v>102</v>
      </c>
      <c r="C116" s="8" t="s">
        <v>103</v>
      </c>
      <c r="D116" s="8" t="s">
        <v>13</v>
      </c>
      <c r="E116" s="9" t="s">
        <v>7</v>
      </c>
    </row>
    <row r="117" spans="1:5" ht="15">
      <c r="A117" s="6">
        <v>116</v>
      </c>
      <c r="B117" s="7" t="s">
        <v>102</v>
      </c>
      <c r="C117" s="8" t="s">
        <v>103</v>
      </c>
      <c r="D117" s="8" t="s">
        <v>15</v>
      </c>
      <c r="E117" s="9" t="s">
        <v>7</v>
      </c>
    </row>
    <row r="118" spans="1:5" ht="15">
      <c r="A118" s="6">
        <v>117</v>
      </c>
      <c r="B118" s="7" t="s">
        <v>102</v>
      </c>
      <c r="C118" s="8" t="s">
        <v>104</v>
      </c>
      <c r="D118" s="8" t="s">
        <v>13</v>
      </c>
      <c r="E118" s="9" t="s">
        <v>7</v>
      </c>
    </row>
    <row r="119" spans="1:5" ht="15">
      <c r="A119" s="6">
        <v>118</v>
      </c>
      <c r="B119" s="7" t="s">
        <v>102</v>
      </c>
      <c r="C119" s="8" t="s">
        <v>104</v>
      </c>
      <c r="D119" s="8" t="s">
        <v>15</v>
      </c>
      <c r="E119" s="9" t="s">
        <v>7</v>
      </c>
    </row>
    <row r="120" spans="1:5" ht="15">
      <c r="A120" s="6">
        <v>119</v>
      </c>
      <c r="B120" s="7" t="s">
        <v>102</v>
      </c>
      <c r="C120" s="8" t="s">
        <v>105</v>
      </c>
      <c r="D120" s="8"/>
      <c r="E120" s="9" t="s">
        <v>7</v>
      </c>
    </row>
    <row r="121" spans="1:5" ht="15">
      <c r="A121" s="6">
        <v>120</v>
      </c>
      <c r="B121" s="7" t="s">
        <v>102</v>
      </c>
      <c r="C121" s="8" t="s">
        <v>106</v>
      </c>
      <c r="D121" s="8"/>
      <c r="E121" s="9" t="s">
        <v>7</v>
      </c>
    </row>
    <row r="122" spans="1:5" ht="15">
      <c r="A122" s="6">
        <v>121</v>
      </c>
      <c r="B122" s="7" t="s">
        <v>107</v>
      </c>
      <c r="C122" s="8" t="s">
        <v>15</v>
      </c>
      <c r="D122" s="8" t="s">
        <v>13</v>
      </c>
      <c r="E122" s="9" t="s">
        <v>7</v>
      </c>
    </row>
    <row r="123" spans="1:5" ht="15">
      <c r="A123" s="6">
        <v>122</v>
      </c>
      <c r="B123" s="7" t="s">
        <v>107</v>
      </c>
      <c r="C123" s="8" t="s">
        <v>44</v>
      </c>
      <c r="D123" s="8"/>
      <c r="E123" s="9" t="s">
        <v>7</v>
      </c>
    </row>
    <row r="124" spans="1:5" ht="15">
      <c r="A124" s="6">
        <v>123</v>
      </c>
      <c r="B124" s="7" t="s">
        <v>108</v>
      </c>
      <c r="C124" s="8" t="s">
        <v>109</v>
      </c>
      <c r="D124" s="8"/>
      <c r="E124" s="9" t="s">
        <v>7</v>
      </c>
    </row>
    <row r="125" spans="1:5" ht="15">
      <c r="A125" s="6">
        <v>124</v>
      </c>
      <c r="B125" s="7" t="s">
        <v>108</v>
      </c>
      <c r="C125" s="8" t="s">
        <v>110</v>
      </c>
      <c r="D125" s="8"/>
      <c r="E125" s="9" t="s">
        <v>7</v>
      </c>
    </row>
    <row r="126" spans="1:5" ht="15">
      <c r="A126" s="6">
        <v>125</v>
      </c>
      <c r="B126" s="7" t="s">
        <v>108</v>
      </c>
      <c r="C126" s="8" t="s">
        <v>48</v>
      </c>
      <c r="D126" s="8" t="s">
        <v>15</v>
      </c>
      <c r="E126" s="9" t="s">
        <v>7</v>
      </c>
    </row>
    <row r="127" spans="1:5" ht="15">
      <c r="A127" s="6">
        <v>126</v>
      </c>
      <c r="B127" s="7" t="s">
        <v>108</v>
      </c>
      <c r="C127" s="8" t="s">
        <v>48</v>
      </c>
      <c r="D127" s="8" t="s">
        <v>6</v>
      </c>
      <c r="E127" s="9" t="s">
        <v>7</v>
      </c>
    </row>
    <row r="128" spans="1:5" ht="15">
      <c r="A128" s="6">
        <v>127</v>
      </c>
      <c r="B128" s="7" t="s">
        <v>108</v>
      </c>
      <c r="C128" s="8" t="s">
        <v>84</v>
      </c>
      <c r="D128" s="8"/>
      <c r="E128" s="9" t="s">
        <v>7</v>
      </c>
    </row>
    <row r="129" spans="1:5" ht="15">
      <c r="A129" s="6">
        <v>128</v>
      </c>
      <c r="B129" s="7" t="s">
        <v>108</v>
      </c>
      <c r="C129" s="8" t="s">
        <v>111</v>
      </c>
      <c r="D129" s="8"/>
      <c r="E129" s="9" t="s">
        <v>7</v>
      </c>
    </row>
    <row r="130" spans="1:5" ht="15">
      <c r="A130" s="6">
        <v>129</v>
      </c>
      <c r="B130" s="7" t="s">
        <v>108</v>
      </c>
      <c r="C130" s="8" t="s">
        <v>112</v>
      </c>
      <c r="D130" s="8"/>
      <c r="E130" s="9" t="s">
        <v>7</v>
      </c>
    </row>
    <row r="131" spans="1:5" ht="15">
      <c r="A131" s="6">
        <v>130</v>
      </c>
      <c r="B131" s="7" t="s">
        <v>108</v>
      </c>
      <c r="C131" s="8" t="s">
        <v>113</v>
      </c>
      <c r="D131" s="8"/>
      <c r="E131" s="9" t="s">
        <v>7</v>
      </c>
    </row>
    <row r="132" spans="1:5" ht="15">
      <c r="A132" s="6">
        <v>131</v>
      </c>
      <c r="B132" s="7" t="s">
        <v>108</v>
      </c>
      <c r="C132" s="8" t="s">
        <v>114</v>
      </c>
      <c r="D132" s="8"/>
      <c r="E132" s="9" t="s">
        <v>7</v>
      </c>
    </row>
    <row r="133" spans="1:5" ht="15">
      <c r="A133" s="6">
        <v>132</v>
      </c>
      <c r="B133" s="7" t="s">
        <v>108</v>
      </c>
      <c r="C133" s="8" t="s">
        <v>115</v>
      </c>
      <c r="D133" s="8"/>
      <c r="E133" s="9" t="s">
        <v>7</v>
      </c>
    </row>
    <row r="134" spans="1:5" ht="15">
      <c r="A134" s="6">
        <v>133</v>
      </c>
      <c r="B134" s="7" t="s">
        <v>108</v>
      </c>
      <c r="C134" s="8" t="s">
        <v>116</v>
      </c>
      <c r="D134" s="8"/>
      <c r="E134" s="9" t="s">
        <v>7</v>
      </c>
    </row>
    <row r="135" spans="1:5" ht="15">
      <c r="A135" s="6">
        <v>134</v>
      </c>
      <c r="B135" s="7" t="s">
        <v>108</v>
      </c>
      <c r="C135" s="8" t="s">
        <v>117</v>
      </c>
      <c r="D135" s="8"/>
      <c r="E135" s="9" t="s">
        <v>7</v>
      </c>
    </row>
    <row r="136" spans="1:5" ht="15">
      <c r="A136" s="6">
        <v>135</v>
      </c>
      <c r="B136" s="7" t="s">
        <v>118</v>
      </c>
      <c r="C136" s="8" t="s">
        <v>34</v>
      </c>
      <c r="D136" s="8"/>
      <c r="E136" s="9" t="s">
        <v>7</v>
      </c>
    </row>
    <row r="137" spans="1:5" ht="15">
      <c r="A137" s="6">
        <v>136</v>
      </c>
      <c r="B137" s="7" t="s">
        <v>118</v>
      </c>
      <c r="C137" s="8" t="s">
        <v>46</v>
      </c>
      <c r="D137" s="8"/>
      <c r="E137" s="9" t="s">
        <v>7</v>
      </c>
    </row>
    <row r="138" spans="1:5" ht="15">
      <c r="A138" s="6">
        <v>137</v>
      </c>
      <c r="B138" s="7" t="s">
        <v>118</v>
      </c>
      <c r="C138" s="8" t="s">
        <v>35</v>
      </c>
      <c r="D138" s="8"/>
      <c r="E138" s="9" t="s">
        <v>7</v>
      </c>
    </row>
    <row r="139" spans="1:5" ht="15">
      <c r="A139" s="6">
        <v>138</v>
      </c>
      <c r="B139" s="7" t="s">
        <v>118</v>
      </c>
      <c r="C139" s="8" t="s">
        <v>37</v>
      </c>
      <c r="D139" s="8"/>
      <c r="E139" s="9" t="s">
        <v>7</v>
      </c>
    </row>
    <row r="140" spans="1:5" ht="15">
      <c r="A140" s="6">
        <v>139</v>
      </c>
      <c r="B140" s="7" t="s">
        <v>118</v>
      </c>
      <c r="C140" s="8" t="s">
        <v>38</v>
      </c>
      <c r="D140" s="8"/>
      <c r="E140" s="9" t="s">
        <v>7</v>
      </c>
    </row>
    <row r="141" spans="1:5" ht="15">
      <c r="A141" s="6">
        <v>140</v>
      </c>
      <c r="B141" s="7" t="s">
        <v>118</v>
      </c>
      <c r="C141" s="8" t="s">
        <v>83</v>
      </c>
      <c r="D141" s="8"/>
      <c r="E141" s="9" t="s">
        <v>7</v>
      </c>
    </row>
    <row r="142" spans="1:5" ht="15">
      <c r="A142" s="6">
        <v>141</v>
      </c>
      <c r="B142" s="7" t="s">
        <v>118</v>
      </c>
      <c r="C142" s="8" t="s">
        <v>119</v>
      </c>
      <c r="D142" s="8"/>
      <c r="E142" s="9" t="s">
        <v>7</v>
      </c>
    </row>
    <row r="143" spans="1:5" ht="15">
      <c r="A143" s="6">
        <v>142</v>
      </c>
      <c r="B143" s="7" t="s">
        <v>118</v>
      </c>
      <c r="C143" s="8" t="s">
        <v>47</v>
      </c>
      <c r="D143" s="8" t="s">
        <v>15</v>
      </c>
      <c r="E143" s="9" t="s">
        <v>7</v>
      </c>
    </row>
    <row r="144" spans="1:5" ht="15">
      <c r="A144" s="6">
        <v>143</v>
      </c>
      <c r="B144" s="7" t="s">
        <v>118</v>
      </c>
      <c r="C144" s="8" t="s">
        <v>47</v>
      </c>
      <c r="D144" s="8"/>
      <c r="E144" s="9" t="s">
        <v>7</v>
      </c>
    </row>
    <row r="145" spans="1:5" ht="15">
      <c r="A145" s="6">
        <v>144</v>
      </c>
      <c r="B145" s="7" t="s">
        <v>118</v>
      </c>
      <c r="C145" s="8" t="s">
        <v>48</v>
      </c>
      <c r="D145" s="8"/>
      <c r="E145" s="9" t="s">
        <v>7</v>
      </c>
    </row>
    <row r="146" spans="1:5" ht="15">
      <c r="A146" s="6">
        <v>145</v>
      </c>
      <c r="B146" s="7" t="s">
        <v>118</v>
      </c>
      <c r="C146" s="8" t="s">
        <v>10</v>
      </c>
      <c r="D146" s="8"/>
      <c r="E146" s="9" t="s">
        <v>7</v>
      </c>
    </row>
    <row r="147" spans="1:5" ht="15">
      <c r="A147" s="6">
        <v>146</v>
      </c>
      <c r="B147" s="7" t="s">
        <v>118</v>
      </c>
      <c r="C147" s="8" t="s">
        <v>85</v>
      </c>
      <c r="D147" s="8"/>
      <c r="E147" s="9" t="s">
        <v>7</v>
      </c>
    </row>
    <row r="148" spans="1:5" ht="15">
      <c r="A148" s="6">
        <v>147</v>
      </c>
      <c r="B148" s="7" t="s">
        <v>118</v>
      </c>
      <c r="C148" s="8" t="s">
        <v>12</v>
      </c>
      <c r="D148" s="8"/>
      <c r="E148" s="9" t="s">
        <v>7</v>
      </c>
    </row>
    <row r="149" spans="1:5" ht="15">
      <c r="A149" s="6">
        <v>148</v>
      </c>
      <c r="B149" s="7" t="s">
        <v>118</v>
      </c>
      <c r="C149" s="8" t="s">
        <v>120</v>
      </c>
      <c r="D149" s="8"/>
      <c r="E149" s="9" t="s">
        <v>7</v>
      </c>
    </row>
    <row r="150" spans="1:5" ht="15">
      <c r="A150" s="6">
        <v>149</v>
      </c>
      <c r="B150" s="7" t="s">
        <v>118</v>
      </c>
      <c r="C150" s="8" t="s">
        <v>121</v>
      </c>
      <c r="D150" s="8"/>
      <c r="E150" s="9" t="s">
        <v>7</v>
      </c>
    </row>
    <row r="151" spans="1:5" ht="15">
      <c r="A151" s="6">
        <v>150</v>
      </c>
      <c r="B151" s="7" t="s">
        <v>118</v>
      </c>
      <c r="C151" s="8" t="s">
        <v>49</v>
      </c>
      <c r="D151" s="8"/>
      <c r="E151" s="9" t="s">
        <v>7</v>
      </c>
    </row>
    <row r="152" spans="1:5" ht="15">
      <c r="A152" s="6">
        <v>151</v>
      </c>
      <c r="B152" s="7" t="s">
        <v>118</v>
      </c>
      <c r="C152" s="8" t="s">
        <v>122</v>
      </c>
      <c r="D152" s="8"/>
      <c r="E152" s="9" t="s">
        <v>7</v>
      </c>
    </row>
    <row r="153" spans="1:5" ht="15">
      <c r="A153" s="6">
        <v>152</v>
      </c>
      <c r="B153" s="7" t="s">
        <v>118</v>
      </c>
      <c r="C153" s="8" t="s">
        <v>123</v>
      </c>
      <c r="D153" s="8"/>
      <c r="E153" s="9" t="s">
        <v>7</v>
      </c>
    </row>
    <row r="154" spans="1:5" ht="15">
      <c r="A154" s="6">
        <v>153</v>
      </c>
      <c r="B154" s="7" t="s">
        <v>118</v>
      </c>
      <c r="C154" s="8" t="s">
        <v>51</v>
      </c>
      <c r="D154" s="8"/>
      <c r="E154" s="9" t="s">
        <v>7</v>
      </c>
    </row>
    <row r="155" spans="1:5" ht="15">
      <c r="A155" s="6">
        <v>154</v>
      </c>
      <c r="B155" s="7" t="s">
        <v>118</v>
      </c>
      <c r="C155" s="8" t="s">
        <v>52</v>
      </c>
      <c r="D155" s="8" t="s">
        <v>13</v>
      </c>
      <c r="E155" s="9" t="s">
        <v>7</v>
      </c>
    </row>
    <row r="156" spans="1:5" ht="15">
      <c r="A156" s="6">
        <v>155</v>
      </c>
      <c r="B156" s="7" t="s">
        <v>118</v>
      </c>
      <c r="C156" s="8" t="s">
        <v>52</v>
      </c>
      <c r="D156" s="8" t="s">
        <v>15</v>
      </c>
      <c r="E156" s="9" t="s">
        <v>7</v>
      </c>
    </row>
    <row r="157" spans="1:5" ht="15">
      <c r="A157" s="6">
        <v>156</v>
      </c>
      <c r="B157" s="7" t="s">
        <v>118</v>
      </c>
      <c r="C157" s="8" t="s">
        <v>52</v>
      </c>
      <c r="D157" s="8" t="s">
        <v>6</v>
      </c>
      <c r="E157" s="9" t="s">
        <v>7</v>
      </c>
    </row>
    <row r="158" spans="1:5" ht="15">
      <c r="A158" s="6">
        <v>157</v>
      </c>
      <c r="B158" s="7" t="s">
        <v>118</v>
      </c>
      <c r="C158" s="8" t="s">
        <v>53</v>
      </c>
      <c r="D158" s="8" t="s">
        <v>13</v>
      </c>
      <c r="E158" s="9" t="s">
        <v>7</v>
      </c>
    </row>
    <row r="159" spans="1:5" ht="15">
      <c r="A159" s="6">
        <v>158</v>
      </c>
      <c r="B159" s="7" t="s">
        <v>118</v>
      </c>
      <c r="C159" s="8" t="s">
        <v>53</v>
      </c>
      <c r="D159" s="8" t="s">
        <v>6</v>
      </c>
      <c r="E159" s="9" t="s">
        <v>7</v>
      </c>
    </row>
    <row r="160" spans="1:5" ht="15">
      <c r="A160" s="6">
        <v>159</v>
      </c>
      <c r="B160" s="7" t="s">
        <v>118</v>
      </c>
      <c r="C160" s="8" t="s">
        <v>54</v>
      </c>
      <c r="D160" s="8" t="s">
        <v>15</v>
      </c>
      <c r="E160" s="9" t="s">
        <v>7</v>
      </c>
    </row>
    <row r="161" spans="1:5" ht="15">
      <c r="A161" s="6">
        <v>160</v>
      </c>
      <c r="B161" s="7" t="s">
        <v>118</v>
      </c>
      <c r="C161" s="8" t="s">
        <v>54</v>
      </c>
      <c r="D161" s="8" t="s">
        <v>44</v>
      </c>
      <c r="E161" s="9" t="s">
        <v>7</v>
      </c>
    </row>
    <row r="162" spans="1:5" ht="15">
      <c r="A162" s="6">
        <v>161</v>
      </c>
      <c r="B162" s="7" t="s">
        <v>118</v>
      </c>
      <c r="C162" s="8" t="s">
        <v>61</v>
      </c>
      <c r="D162" s="8" t="s">
        <v>13</v>
      </c>
      <c r="E162" s="9" t="s">
        <v>7</v>
      </c>
    </row>
    <row r="163" spans="1:5" ht="15">
      <c r="A163" s="6">
        <v>162</v>
      </c>
      <c r="B163" s="7" t="s">
        <v>118</v>
      </c>
      <c r="C163" s="8" t="s">
        <v>90</v>
      </c>
      <c r="D163" s="8"/>
      <c r="E163" s="9" t="s">
        <v>7</v>
      </c>
    </row>
    <row r="164" spans="1:5" ht="15">
      <c r="A164" s="6">
        <v>163</v>
      </c>
      <c r="B164" s="7" t="s">
        <v>118</v>
      </c>
      <c r="C164" s="8" t="s">
        <v>124</v>
      </c>
      <c r="D164" s="8"/>
      <c r="E164" s="9" t="s">
        <v>7</v>
      </c>
    </row>
    <row r="165" spans="1:5" ht="15">
      <c r="A165" s="6">
        <v>164</v>
      </c>
      <c r="B165" s="7" t="s">
        <v>125</v>
      </c>
      <c r="C165" s="8" t="s">
        <v>13</v>
      </c>
      <c r="D165" s="8"/>
      <c r="E165" s="9" t="s">
        <v>7</v>
      </c>
    </row>
    <row r="166" spans="1:5" ht="15">
      <c r="A166" s="6">
        <v>165</v>
      </c>
      <c r="B166" s="7" t="s">
        <v>125</v>
      </c>
      <c r="C166" s="8" t="s">
        <v>6</v>
      </c>
      <c r="D166" s="8" t="s">
        <v>15</v>
      </c>
      <c r="E166" s="9" t="s">
        <v>7</v>
      </c>
    </row>
    <row r="167" spans="1:5" ht="15">
      <c r="A167" s="6">
        <v>166</v>
      </c>
      <c r="B167" s="7" t="s">
        <v>125</v>
      </c>
      <c r="C167" s="8" t="s">
        <v>44</v>
      </c>
      <c r="D167" s="8"/>
      <c r="E167" s="9" t="s">
        <v>7</v>
      </c>
    </row>
    <row r="168" spans="1:5" ht="15">
      <c r="A168" s="6">
        <v>167</v>
      </c>
      <c r="B168" s="7" t="s">
        <v>125</v>
      </c>
      <c r="C168" s="8" t="s">
        <v>34</v>
      </c>
      <c r="D168" s="8" t="s">
        <v>44</v>
      </c>
      <c r="E168" s="9" t="s">
        <v>7</v>
      </c>
    </row>
    <row r="169" spans="1:5" ht="15">
      <c r="A169" s="6">
        <v>168</v>
      </c>
      <c r="B169" s="7" t="s">
        <v>125</v>
      </c>
      <c r="C169" s="8" t="s">
        <v>46</v>
      </c>
      <c r="D169" s="8" t="s">
        <v>6</v>
      </c>
      <c r="E169" s="9" t="s">
        <v>7</v>
      </c>
    </row>
    <row r="170" spans="1:5" ht="15">
      <c r="A170" s="6">
        <v>169</v>
      </c>
      <c r="B170" s="7" t="s">
        <v>125</v>
      </c>
      <c r="C170" s="8" t="s">
        <v>8</v>
      </c>
      <c r="D170" s="8" t="s">
        <v>6</v>
      </c>
      <c r="E170" s="9" t="s">
        <v>7</v>
      </c>
    </row>
    <row r="171" spans="1:5" ht="15">
      <c r="A171" s="6">
        <v>170</v>
      </c>
      <c r="B171" s="7" t="s">
        <v>125</v>
      </c>
      <c r="C171" s="8" t="s">
        <v>38</v>
      </c>
      <c r="D171" s="8"/>
      <c r="E171" s="9" t="s">
        <v>7</v>
      </c>
    </row>
    <row r="172" spans="1:5" ht="15">
      <c r="A172" s="6">
        <v>171</v>
      </c>
      <c r="B172" s="7" t="s">
        <v>125</v>
      </c>
      <c r="C172" s="8" t="s">
        <v>126</v>
      </c>
      <c r="D172" s="8"/>
      <c r="E172" s="9" t="s">
        <v>7</v>
      </c>
    </row>
    <row r="173" spans="1:5" ht="15">
      <c r="A173" s="6">
        <v>172</v>
      </c>
      <c r="B173" s="7" t="s">
        <v>125</v>
      </c>
      <c r="C173" s="8" t="s">
        <v>127</v>
      </c>
      <c r="D173" s="8"/>
      <c r="E173" s="9" t="s">
        <v>7</v>
      </c>
    </row>
    <row r="174" spans="1:5" ht="15">
      <c r="A174" s="6">
        <v>173</v>
      </c>
      <c r="B174" s="7" t="s">
        <v>125</v>
      </c>
      <c r="C174" s="8" t="s">
        <v>128</v>
      </c>
      <c r="D174" s="8"/>
      <c r="E174" s="9" t="s">
        <v>7</v>
      </c>
    </row>
    <row r="175" spans="1:5" ht="15">
      <c r="A175" s="6">
        <v>174</v>
      </c>
      <c r="B175" s="7" t="s">
        <v>129</v>
      </c>
      <c r="C175" s="8" t="s">
        <v>38</v>
      </c>
      <c r="D175" s="8"/>
      <c r="E175" s="9" t="s">
        <v>7</v>
      </c>
    </row>
    <row r="176" spans="1:5" ht="15">
      <c r="A176" s="6">
        <v>175</v>
      </c>
      <c r="B176" s="7" t="s">
        <v>130</v>
      </c>
      <c r="C176" s="8" t="s">
        <v>6</v>
      </c>
      <c r="D176" s="8"/>
      <c r="E176" s="9" t="s">
        <v>7</v>
      </c>
    </row>
    <row r="177" spans="1:5" ht="15">
      <c r="A177" s="6">
        <v>176</v>
      </c>
      <c r="B177" s="7" t="s">
        <v>130</v>
      </c>
      <c r="C177" s="8" t="s">
        <v>34</v>
      </c>
      <c r="D177" s="8"/>
      <c r="E177" s="9" t="s">
        <v>7</v>
      </c>
    </row>
    <row r="178" spans="1:5" ht="15">
      <c r="A178" s="6">
        <v>177</v>
      </c>
      <c r="B178" s="7" t="s">
        <v>130</v>
      </c>
      <c r="C178" s="8" t="s">
        <v>45</v>
      </c>
      <c r="D178" s="8"/>
      <c r="E178" s="9" t="s">
        <v>7</v>
      </c>
    </row>
    <row r="179" spans="1:5" ht="15">
      <c r="A179" s="6">
        <v>178</v>
      </c>
      <c r="B179" s="7" t="s">
        <v>130</v>
      </c>
      <c r="C179" s="8" t="s">
        <v>46</v>
      </c>
      <c r="D179" s="8"/>
      <c r="E179" s="9" t="s">
        <v>7</v>
      </c>
    </row>
    <row r="180" spans="1:5" ht="15">
      <c r="A180" s="6">
        <v>179</v>
      </c>
      <c r="B180" s="7" t="s">
        <v>130</v>
      </c>
      <c r="C180" s="8" t="s">
        <v>35</v>
      </c>
      <c r="D180" s="8"/>
      <c r="E180" s="9" t="s">
        <v>7</v>
      </c>
    </row>
    <row r="181" spans="1:5" ht="15">
      <c r="A181" s="6">
        <v>180</v>
      </c>
      <c r="B181" s="7" t="s">
        <v>130</v>
      </c>
      <c r="C181" s="8" t="s">
        <v>37</v>
      </c>
      <c r="D181" s="8"/>
      <c r="E181" s="9" t="s">
        <v>7</v>
      </c>
    </row>
    <row r="182" spans="1:5" ht="15">
      <c r="A182" s="6">
        <v>181</v>
      </c>
      <c r="B182" s="7" t="s">
        <v>130</v>
      </c>
      <c r="C182" s="8" t="s">
        <v>83</v>
      </c>
      <c r="D182" s="8"/>
      <c r="E182" s="9" t="s">
        <v>7</v>
      </c>
    </row>
    <row r="183" spans="1:5" ht="15">
      <c r="A183" s="6">
        <v>182</v>
      </c>
      <c r="B183" s="7" t="s">
        <v>130</v>
      </c>
      <c r="C183" s="8" t="s">
        <v>85</v>
      </c>
      <c r="D183" s="8"/>
      <c r="E183" s="9" t="s">
        <v>7</v>
      </c>
    </row>
    <row r="184" spans="1:5" ht="15">
      <c r="A184" s="6">
        <v>183</v>
      </c>
      <c r="B184" s="7" t="s">
        <v>130</v>
      </c>
      <c r="C184" s="8" t="s">
        <v>49</v>
      </c>
      <c r="D184" s="8"/>
      <c r="E184" s="9" t="s">
        <v>7</v>
      </c>
    </row>
    <row r="185" spans="1:5" ht="15">
      <c r="A185" s="6">
        <v>184</v>
      </c>
      <c r="B185" s="7" t="s">
        <v>130</v>
      </c>
      <c r="C185" s="8" t="s">
        <v>122</v>
      </c>
      <c r="D185" s="8"/>
      <c r="E185" s="9" t="s">
        <v>7</v>
      </c>
    </row>
    <row r="186" spans="1:5" ht="15">
      <c r="A186" s="6">
        <v>185</v>
      </c>
      <c r="B186" s="7" t="s">
        <v>130</v>
      </c>
      <c r="C186" s="8" t="s">
        <v>51</v>
      </c>
      <c r="D186" s="8"/>
      <c r="E186" s="9" t="s">
        <v>7</v>
      </c>
    </row>
    <row r="187" spans="1:5" ht="15">
      <c r="A187" s="6">
        <v>186</v>
      </c>
      <c r="B187" s="7" t="s">
        <v>130</v>
      </c>
      <c r="C187" s="8" t="s">
        <v>131</v>
      </c>
      <c r="D187" s="8"/>
      <c r="E187" s="9" t="s">
        <v>7</v>
      </c>
    </row>
    <row r="188" spans="1:5" ht="15">
      <c r="A188" s="6">
        <v>187</v>
      </c>
      <c r="B188" s="7" t="s">
        <v>130</v>
      </c>
      <c r="C188" s="8" t="s">
        <v>132</v>
      </c>
      <c r="D188" s="8"/>
      <c r="E188" s="9" t="s">
        <v>7</v>
      </c>
    </row>
    <row r="189" spans="1:5" ht="15">
      <c r="A189" s="6">
        <v>188</v>
      </c>
      <c r="B189" s="7" t="s">
        <v>130</v>
      </c>
      <c r="C189" s="8" t="s">
        <v>133</v>
      </c>
      <c r="D189" s="8"/>
      <c r="E189" s="9" t="s">
        <v>7</v>
      </c>
    </row>
    <row r="190" spans="1:5" ht="15">
      <c r="A190" s="6">
        <v>189</v>
      </c>
      <c r="B190" s="7" t="s">
        <v>134</v>
      </c>
      <c r="C190" s="8" t="s">
        <v>8</v>
      </c>
      <c r="D190" s="8"/>
      <c r="E190" s="9" t="s">
        <v>7</v>
      </c>
    </row>
    <row r="191" spans="1:5" ht="15">
      <c r="A191" s="6">
        <v>190</v>
      </c>
      <c r="B191" s="7" t="s">
        <v>134</v>
      </c>
      <c r="C191" s="8" t="s">
        <v>36</v>
      </c>
      <c r="D191" s="8"/>
      <c r="E191" s="9" t="s">
        <v>7</v>
      </c>
    </row>
    <row r="192" spans="1:5" ht="15">
      <c r="A192" s="6">
        <v>191</v>
      </c>
      <c r="B192" s="7" t="s">
        <v>134</v>
      </c>
      <c r="C192" s="8" t="s">
        <v>135</v>
      </c>
      <c r="D192" s="8"/>
      <c r="E192" s="9" t="s">
        <v>7</v>
      </c>
    </row>
    <row r="193" spans="1:5" ht="15">
      <c r="A193" s="6">
        <v>192</v>
      </c>
      <c r="B193" s="7" t="s">
        <v>134</v>
      </c>
      <c r="C193" s="8" t="s">
        <v>136</v>
      </c>
      <c r="D193" s="8"/>
      <c r="E193" s="9" t="s">
        <v>7</v>
      </c>
    </row>
    <row r="194" spans="1:5" ht="15">
      <c r="A194" s="6">
        <v>193</v>
      </c>
      <c r="B194" s="7" t="s">
        <v>137</v>
      </c>
      <c r="C194" s="8" t="s">
        <v>6</v>
      </c>
      <c r="D194" s="8"/>
      <c r="E194" s="9" t="s">
        <v>7</v>
      </c>
    </row>
    <row r="195" spans="1:5" ht="15">
      <c r="A195" s="6">
        <v>194</v>
      </c>
      <c r="B195" s="7" t="s">
        <v>137</v>
      </c>
      <c r="C195" s="8" t="s">
        <v>35</v>
      </c>
      <c r="D195" s="8"/>
      <c r="E195" s="9" t="s">
        <v>7</v>
      </c>
    </row>
    <row r="196" spans="1:5" ht="15">
      <c r="A196" s="6">
        <v>195</v>
      </c>
      <c r="B196" s="7" t="s">
        <v>137</v>
      </c>
      <c r="C196" s="8" t="s">
        <v>36</v>
      </c>
      <c r="D196" s="8"/>
      <c r="E196" s="9" t="s">
        <v>7</v>
      </c>
    </row>
    <row r="197" spans="1:5" ht="15">
      <c r="A197" s="6">
        <v>196</v>
      </c>
      <c r="B197" s="7" t="s">
        <v>137</v>
      </c>
      <c r="C197" s="8" t="s">
        <v>38</v>
      </c>
      <c r="D197" s="8"/>
      <c r="E197" s="9" t="s">
        <v>7</v>
      </c>
    </row>
    <row r="198" spans="1:5" ht="15">
      <c r="A198" s="6">
        <v>197</v>
      </c>
      <c r="B198" s="7" t="s">
        <v>137</v>
      </c>
      <c r="C198" s="8" t="s">
        <v>119</v>
      </c>
      <c r="D198" s="8"/>
      <c r="E198" s="9" t="s">
        <v>7</v>
      </c>
    </row>
    <row r="199" spans="1:5" ht="15">
      <c r="A199" s="6">
        <v>198</v>
      </c>
      <c r="B199" s="7" t="s">
        <v>137</v>
      </c>
      <c r="C199" s="8" t="s">
        <v>138</v>
      </c>
      <c r="D199" s="8"/>
      <c r="E199" s="9" t="s">
        <v>7</v>
      </c>
    </row>
    <row r="200" spans="1:5" ht="15">
      <c r="A200" s="6">
        <v>199</v>
      </c>
      <c r="B200" s="7" t="s">
        <v>137</v>
      </c>
      <c r="C200" s="8" t="s">
        <v>139</v>
      </c>
      <c r="D200" s="8"/>
      <c r="E200" s="9" t="s">
        <v>7</v>
      </c>
    </row>
    <row r="201" spans="1:5" ht="15">
      <c r="A201" s="6">
        <v>200</v>
      </c>
      <c r="B201" s="7" t="s">
        <v>137</v>
      </c>
      <c r="C201" s="8" t="s">
        <v>140</v>
      </c>
      <c r="D201" s="8"/>
      <c r="E201" s="9" t="s">
        <v>7</v>
      </c>
    </row>
    <row r="202" spans="1:5" ht="15">
      <c r="A202" s="6">
        <v>201</v>
      </c>
      <c r="B202" s="7" t="s">
        <v>137</v>
      </c>
      <c r="C202" s="8" t="s">
        <v>141</v>
      </c>
      <c r="D202" s="8"/>
      <c r="E202" s="9" t="s">
        <v>7</v>
      </c>
    </row>
    <row r="203" spans="1:5" ht="15">
      <c r="A203" s="6">
        <v>202</v>
      </c>
      <c r="B203" s="7" t="s">
        <v>142</v>
      </c>
      <c r="C203" s="8" t="s">
        <v>105</v>
      </c>
      <c r="D203" s="8"/>
      <c r="E203" s="9" t="s">
        <v>7</v>
      </c>
    </row>
    <row r="204" spans="1:5" ht="15">
      <c r="A204" s="6">
        <v>203</v>
      </c>
      <c r="B204" s="7" t="s">
        <v>142</v>
      </c>
      <c r="C204" s="8" t="s">
        <v>143</v>
      </c>
      <c r="D204" s="8" t="s">
        <v>13</v>
      </c>
      <c r="E204" s="9" t="s">
        <v>7</v>
      </c>
    </row>
    <row r="205" spans="1:5" ht="15">
      <c r="A205" s="6">
        <v>204</v>
      </c>
      <c r="B205" s="7" t="s">
        <v>142</v>
      </c>
      <c r="C205" s="8" t="s">
        <v>143</v>
      </c>
      <c r="D205" s="8"/>
      <c r="E205" s="9" t="s">
        <v>7</v>
      </c>
    </row>
    <row r="206" spans="1:5" ht="15">
      <c r="A206" s="6">
        <v>205</v>
      </c>
      <c r="B206" s="7" t="s">
        <v>142</v>
      </c>
      <c r="C206" s="8" t="s">
        <v>24</v>
      </c>
      <c r="D206" s="8"/>
      <c r="E206" s="9" t="s">
        <v>7</v>
      </c>
    </row>
    <row r="207" spans="1:5" ht="15">
      <c r="A207" s="6">
        <v>206</v>
      </c>
      <c r="B207" s="7" t="s">
        <v>142</v>
      </c>
      <c r="C207" s="8" t="s">
        <v>26</v>
      </c>
      <c r="D207" s="8"/>
      <c r="E207" s="9" t="s">
        <v>7</v>
      </c>
    </row>
    <row r="208" spans="1:5" ht="15">
      <c r="A208" s="6">
        <v>207</v>
      </c>
      <c r="B208" s="7" t="s">
        <v>142</v>
      </c>
      <c r="C208" s="8" t="s">
        <v>144</v>
      </c>
      <c r="D208" s="8"/>
      <c r="E208" s="9" t="s">
        <v>7</v>
      </c>
    </row>
    <row r="209" spans="1:5" ht="15">
      <c r="A209" s="6">
        <v>208</v>
      </c>
      <c r="B209" s="7" t="s">
        <v>142</v>
      </c>
      <c r="C209" s="8" t="s">
        <v>145</v>
      </c>
      <c r="D209" s="8"/>
      <c r="E209" s="9" t="s">
        <v>7</v>
      </c>
    </row>
    <row r="210" spans="1:5" ht="15">
      <c r="A210" s="6">
        <v>209</v>
      </c>
      <c r="B210" s="7" t="s">
        <v>146</v>
      </c>
      <c r="C210" s="8">
        <v>34</v>
      </c>
      <c r="D210" s="8"/>
      <c r="E210" s="9" t="s">
        <v>7</v>
      </c>
    </row>
    <row r="211" spans="1:5" ht="15">
      <c r="A211" s="6">
        <v>210</v>
      </c>
      <c r="B211" s="7" t="s">
        <v>142</v>
      </c>
      <c r="C211" s="8" t="s">
        <v>147</v>
      </c>
      <c r="D211" s="8"/>
      <c r="E211" s="9" t="s">
        <v>7</v>
      </c>
    </row>
    <row r="212" spans="1:5" ht="15">
      <c r="A212" s="6">
        <v>211</v>
      </c>
      <c r="B212" s="7" t="s">
        <v>142</v>
      </c>
      <c r="C212" s="8" t="s">
        <v>148</v>
      </c>
      <c r="D212" s="8"/>
      <c r="E212" s="9" t="s">
        <v>7</v>
      </c>
    </row>
    <row r="213" spans="1:5" ht="15">
      <c r="A213" s="6">
        <v>212</v>
      </c>
      <c r="B213" s="7" t="s">
        <v>5</v>
      </c>
      <c r="C213" s="8">
        <v>32</v>
      </c>
      <c r="D213" s="8">
        <v>3</v>
      </c>
      <c r="E213" s="9" t="s">
        <v>7</v>
      </c>
    </row>
    <row r="214" spans="1:5" ht="15">
      <c r="A214" s="6">
        <v>213</v>
      </c>
      <c r="B214" s="7" t="s">
        <v>149</v>
      </c>
      <c r="C214" s="8" t="s">
        <v>35</v>
      </c>
      <c r="D214" s="8"/>
      <c r="E214" s="9" t="s">
        <v>7</v>
      </c>
    </row>
    <row r="215" spans="1:5" ht="15">
      <c r="A215" s="6">
        <v>214</v>
      </c>
      <c r="B215" s="7" t="s">
        <v>149</v>
      </c>
      <c r="C215" s="8" t="s">
        <v>37</v>
      </c>
      <c r="D215" s="8"/>
      <c r="E215" s="9" t="s">
        <v>7</v>
      </c>
    </row>
    <row r="216" spans="1:5" ht="15">
      <c r="A216" s="6">
        <v>215</v>
      </c>
      <c r="B216" s="7" t="s">
        <v>149</v>
      </c>
      <c r="C216" s="8" t="s">
        <v>9</v>
      </c>
      <c r="D216" s="8"/>
      <c r="E216" s="9" t="s">
        <v>7</v>
      </c>
    </row>
    <row r="217" spans="1:5" ht="15">
      <c r="A217" s="6">
        <v>216</v>
      </c>
      <c r="B217" s="7" t="s">
        <v>149</v>
      </c>
      <c r="C217" s="8" t="s">
        <v>48</v>
      </c>
      <c r="D217" s="8"/>
      <c r="E217" s="9" t="s">
        <v>7</v>
      </c>
    </row>
    <row r="218" spans="1:5" ht="15">
      <c r="A218" s="6">
        <v>217</v>
      </c>
      <c r="B218" s="7" t="s">
        <v>149</v>
      </c>
      <c r="C218" s="8" t="s">
        <v>10</v>
      </c>
      <c r="D218" s="8"/>
      <c r="E218" s="9" t="s">
        <v>7</v>
      </c>
    </row>
    <row r="219" spans="1:5" ht="15">
      <c r="A219" s="6">
        <v>218</v>
      </c>
      <c r="B219" s="7" t="s">
        <v>149</v>
      </c>
      <c r="C219" s="8" t="s">
        <v>12</v>
      </c>
      <c r="D219" s="8" t="s">
        <v>13</v>
      </c>
      <c r="E219" s="9" t="s">
        <v>7</v>
      </c>
    </row>
    <row r="220" spans="1:5" ht="15">
      <c r="A220" s="6">
        <v>219</v>
      </c>
      <c r="B220" s="7" t="s">
        <v>149</v>
      </c>
      <c r="C220" s="8" t="s">
        <v>12</v>
      </c>
      <c r="D220" s="8" t="s">
        <v>15</v>
      </c>
      <c r="E220" s="9" t="s">
        <v>7</v>
      </c>
    </row>
    <row r="221" spans="1:5" ht="15">
      <c r="A221" s="6">
        <v>220</v>
      </c>
      <c r="B221" s="7" t="s">
        <v>149</v>
      </c>
      <c r="C221" s="8" t="s">
        <v>120</v>
      </c>
      <c r="D221" s="8" t="s">
        <v>13</v>
      </c>
      <c r="E221" s="9" t="s">
        <v>7</v>
      </c>
    </row>
    <row r="222" spans="1:5" ht="15">
      <c r="A222" s="6">
        <v>221</v>
      </c>
      <c r="B222" s="7" t="s">
        <v>149</v>
      </c>
      <c r="C222" s="8" t="s">
        <v>14</v>
      </c>
      <c r="D222" s="8" t="s">
        <v>15</v>
      </c>
      <c r="E222" s="9" t="s">
        <v>7</v>
      </c>
    </row>
    <row r="223" spans="1:5" ht="15">
      <c r="A223" s="6">
        <v>222</v>
      </c>
      <c r="B223" s="7" t="s">
        <v>149</v>
      </c>
      <c r="C223" s="8" t="s">
        <v>14</v>
      </c>
      <c r="D223" s="8"/>
      <c r="E223" s="9" t="s">
        <v>7</v>
      </c>
    </row>
    <row r="224" spans="1:5" ht="15">
      <c r="A224" s="6">
        <v>223</v>
      </c>
      <c r="B224" s="7" t="s">
        <v>149</v>
      </c>
      <c r="C224" s="8" t="s">
        <v>17</v>
      </c>
      <c r="D224" s="8"/>
      <c r="E224" s="9" t="s">
        <v>7</v>
      </c>
    </row>
    <row r="225" spans="1:5" ht="15">
      <c r="A225" s="6">
        <v>224</v>
      </c>
      <c r="B225" s="7" t="s">
        <v>149</v>
      </c>
      <c r="C225" s="8" t="s">
        <v>122</v>
      </c>
      <c r="D225" s="8"/>
      <c r="E225" s="9" t="s">
        <v>7</v>
      </c>
    </row>
    <row r="226" spans="1:5" ht="15">
      <c r="A226" s="6">
        <v>225</v>
      </c>
      <c r="B226" s="7" t="s">
        <v>149</v>
      </c>
      <c r="C226" s="8" t="s">
        <v>50</v>
      </c>
      <c r="D226" s="8"/>
      <c r="E226" s="9" t="s">
        <v>7</v>
      </c>
    </row>
    <row r="227" spans="1:5" ht="15">
      <c r="A227" s="6">
        <v>226</v>
      </c>
      <c r="B227" s="7" t="s">
        <v>149</v>
      </c>
      <c r="C227" s="8" t="s">
        <v>123</v>
      </c>
      <c r="D227" s="8"/>
      <c r="E227" s="9" t="s">
        <v>7</v>
      </c>
    </row>
    <row r="228" spans="1:5" ht="15">
      <c r="A228" s="6">
        <v>227</v>
      </c>
      <c r="B228" s="7" t="s">
        <v>149</v>
      </c>
      <c r="C228" s="8" t="s">
        <v>18</v>
      </c>
      <c r="D228" s="8"/>
      <c r="E228" s="9" t="s">
        <v>7</v>
      </c>
    </row>
    <row r="229" spans="1:5" ht="15">
      <c r="A229" s="6">
        <v>228</v>
      </c>
      <c r="B229" s="7" t="s">
        <v>149</v>
      </c>
      <c r="C229" s="8" t="s">
        <v>51</v>
      </c>
      <c r="D229" s="8"/>
      <c r="E229" s="9" t="s">
        <v>7</v>
      </c>
    </row>
    <row r="230" spans="1:5" ht="15">
      <c r="A230" s="6">
        <v>229</v>
      </c>
      <c r="B230" s="7" t="s">
        <v>149</v>
      </c>
      <c r="C230" s="8" t="s">
        <v>19</v>
      </c>
      <c r="D230" s="8"/>
      <c r="E230" s="9" t="s">
        <v>7</v>
      </c>
    </row>
    <row r="231" spans="1:5" ht="15">
      <c r="A231" s="6">
        <v>230</v>
      </c>
      <c r="B231" s="7" t="s">
        <v>149</v>
      </c>
      <c r="C231" s="8" t="s">
        <v>54</v>
      </c>
      <c r="D231" s="8"/>
      <c r="E231" s="9" t="s">
        <v>7</v>
      </c>
    </row>
    <row r="232" spans="1:5" ht="15">
      <c r="A232" s="6">
        <v>231</v>
      </c>
      <c r="B232" s="7" t="s">
        <v>149</v>
      </c>
      <c r="C232" s="8" t="s">
        <v>55</v>
      </c>
      <c r="D232" s="8"/>
      <c r="E232" s="9" t="s">
        <v>7</v>
      </c>
    </row>
    <row r="233" spans="1:5" ht="15">
      <c r="A233" s="6">
        <v>232</v>
      </c>
      <c r="B233" s="7" t="s">
        <v>149</v>
      </c>
      <c r="C233" s="8" t="s">
        <v>150</v>
      </c>
      <c r="D233" s="8"/>
      <c r="E233" s="9" t="s">
        <v>7</v>
      </c>
    </row>
    <row r="234" spans="1:5" ht="15">
      <c r="A234" s="6">
        <v>233</v>
      </c>
      <c r="B234" s="7" t="s">
        <v>149</v>
      </c>
      <c r="C234" s="8" t="s">
        <v>151</v>
      </c>
      <c r="D234" s="8"/>
      <c r="E234" s="9" t="s">
        <v>7</v>
      </c>
    </row>
    <row r="235" spans="1:5" ht="15">
      <c r="A235" s="6">
        <v>234</v>
      </c>
      <c r="B235" s="7" t="s">
        <v>149</v>
      </c>
      <c r="C235" s="8" t="s">
        <v>152</v>
      </c>
      <c r="D235" s="8"/>
      <c r="E235" s="9" t="s">
        <v>7</v>
      </c>
    </row>
    <row r="236" spans="1:5" ht="15">
      <c r="A236" s="6">
        <v>235</v>
      </c>
      <c r="B236" s="7" t="s">
        <v>149</v>
      </c>
      <c r="C236" s="8" t="s">
        <v>153</v>
      </c>
      <c r="D236" s="8"/>
      <c r="E236" s="9" t="s">
        <v>7</v>
      </c>
    </row>
    <row r="237" spans="1:5" ht="15">
      <c r="A237" s="6">
        <v>236</v>
      </c>
      <c r="B237" s="7" t="s">
        <v>154</v>
      </c>
      <c r="C237" s="8" t="s">
        <v>15</v>
      </c>
      <c r="D237" s="8"/>
      <c r="E237" s="9" t="s">
        <v>7</v>
      </c>
    </row>
    <row r="238" spans="1:5" ht="15">
      <c r="A238" s="10">
        <v>237</v>
      </c>
      <c r="B238" s="6" t="s">
        <v>20</v>
      </c>
      <c r="C238" s="11">
        <v>62</v>
      </c>
      <c r="D238" s="6"/>
      <c r="E238" s="9" t="s">
        <v>7</v>
      </c>
    </row>
  </sheetData>
  <sheetProtection selectLockedCells="1" selectUnlockedCells="1"/>
  <hyperlinks>
    <hyperlink ref="E2" location="1!R1C1" display="посмотреть"/>
    <hyperlink ref="E3" location="2!R1C1" display="посмотреть"/>
    <hyperlink ref="E4" location="3!R1C1" display="посмотреть"/>
    <hyperlink ref="E5" location="4!R1C1" display="посмотреть"/>
    <hyperlink ref="E6" location="5!R1C1" display="посмотреть"/>
    <hyperlink ref="E7" location="6!R1C1" display="посмотреть"/>
    <hyperlink ref="E8" location="7!R1C1" display="посмотреть"/>
    <hyperlink ref="E9" location="8!R1C1" display="посмотреть"/>
    <hyperlink ref="E10" location="9!R1C1" display="посмотреть"/>
    <hyperlink ref="E11" location="10!R1C1" display="посмотреть"/>
    <hyperlink ref="E12" location="11!R1C1" display="посмотреть"/>
    <hyperlink ref="E13" location="12!R1C1" display="посмотреть"/>
    <hyperlink ref="E14" location="13!R1C1" display="посмотреть"/>
    <hyperlink ref="E15" location="14!R1C1" display="посмотреть"/>
    <hyperlink ref="E16" location="15!R1C1" display="посмотреть"/>
    <hyperlink ref="E17" location="16!R1C1" display="посмотреть"/>
    <hyperlink ref="E18" location="17!R1C1" display="посмотреть"/>
    <hyperlink ref="E19" location="18!R1C1" display="посмотреть"/>
    <hyperlink ref="E20" location="19!R1C1" display="посмотреть"/>
    <hyperlink ref="E21" location="20!R1C1" display="посмотреть"/>
    <hyperlink ref="E22" location="21!R1C1" display="посмотреть"/>
    <hyperlink ref="E23" location="22!R1C1" display="посмотреть"/>
    <hyperlink ref="E24" location="23!R1C1" display="посмотреть"/>
    <hyperlink ref="E25" location="24!R1C1" display="посмотреть"/>
    <hyperlink ref="E26" location="25!R1C1" display="посмотреть"/>
    <hyperlink ref="E27" location="26!R1C1" display="посмотреть"/>
    <hyperlink ref="E28" location="27!R1C1" display="посмотреть"/>
    <hyperlink ref="E29" location="28!R1C1" display="посмотреть"/>
    <hyperlink ref="E30" location="29!R1C1" display="посмотреть"/>
    <hyperlink ref="E31" location="30!R1C1" display="посмотреть"/>
    <hyperlink ref="E32" location="31!R1C1" display="посмотреть"/>
    <hyperlink ref="E33" location="32!R1C1" display="посмотреть"/>
    <hyperlink ref="E34" location="33!R1C1" display="посмотреть"/>
    <hyperlink ref="E35" location="34!R1C1" display="посмотреть"/>
    <hyperlink ref="E36" location="35!R1C1" display="посмотреть"/>
    <hyperlink ref="E37" location="36!R1C1" display="посмотреть"/>
    <hyperlink ref="E38" location="37!R1C1" display="посмотреть"/>
    <hyperlink ref="E39" location="38!R1C1" display="посмотреть"/>
    <hyperlink ref="E40" location="39!R1C1" display="посмотреть"/>
    <hyperlink ref="E41" location="40!R1C1" display="посмотреть"/>
    <hyperlink ref="E42" location="41!R1C1" display="посмотреть"/>
    <hyperlink ref="E43" location="42!R1C1" display="посмотреть"/>
    <hyperlink ref="E44" location="43!R1C1" display="посмотреть"/>
    <hyperlink ref="E45" location="44!R1C1" display="посмотреть"/>
    <hyperlink ref="E46" location="45!R1C1" display="посмотреть"/>
    <hyperlink ref="E47" location="46!R1C1" display="посмотреть"/>
    <hyperlink ref="E48" location="47!R1C1" display="посмотреть"/>
    <hyperlink ref="E49" location="48!R1C1" display="посмотреть"/>
    <hyperlink ref="E50" location="49!R1C1" display="посмотреть"/>
    <hyperlink ref="E51" location="50!R1C1" display="посмотреть"/>
    <hyperlink ref="E52" location="51!R1C1" display="посмотреть"/>
    <hyperlink ref="E53" location="52!R1C1" display="посмотреть"/>
    <hyperlink ref="E54" location="53!R1C1" display="посмотреть"/>
    <hyperlink ref="E55" location="54!R1C1" display="посмотреть"/>
    <hyperlink ref="E56" location="55!R1C1" display="посмотреть"/>
    <hyperlink ref="E57" location="56!R1C1" display="посмотреть"/>
    <hyperlink ref="E58" location="57!R1C1" display="посмотреть"/>
    <hyperlink ref="E59" location="58!R1C1" display="посмотреть"/>
    <hyperlink ref="E60" location="59!R1C1" display="посмотреть"/>
    <hyperlink ref="E61" location="60!R1C1" display="посмотреть"/>
    <hyperlink ref="E62" location="61!R1C1" display="посмотреть"/>
    <hyperlink ref="E63" location="62!R1C1" display="посмотреть"/>
    <hyperlink ref="E64" location="63!R1C1" display="посмотреть"/>
    <hyperlink ref="E65" location="64!R1C1" display="посмотреть"/>
    <hyperlink ref="E66" location="65!R1C1" display="посмотреть"/>
    <hyperlink ref="E67" location="66!R1C1" display="посмотреть"/>
    <hyperlink ref="E68" location="67!R1C1" display="посмотреть"/>
    <hyperlink ref="E69" location="68!R1C1" display="посмотреть"/>
    <hyperlink ref="E70" location="69!R1C1" display="посмотреть"/>
    <hyperlink ref="E71" location="70!R1C1" display="посмотреть"/>
    <hyperlink ref="E72" location="71!R1C1" display="посмотреть"/>
    <hyperlink ref="E73" location="72!R1C1" display="посмотреть"/>
    <hyperlink ref="E74" location="73!R1C1" display="посмотреть"/>
    <hyperlink ref="E75" location="74!R1C1" display="посмотреть"/>
    <hyperlink ref="E76" location="75!R1C1" display="посмотреть"/>
    <hyperlink ref="E77" location="76!R1C1" display="посмотреть"/>
    <hyperlink ref="E78" location="77!R1C1" display="посмотреть"/>
    <hyperlink ref="E79" location="78!R1C1" display="посмотреть"/>
    <hyperlink ref="E80" location="79!R1C1" display="посмотреть"/>
    <hyperlink ref="E81" location="80!R1C1" display="посмотреть"/>
    <hyperlink ref="E82" location="81!R1C1" display="посмотреть"/>
    <hyperlink ref="E83" location="82!R1C1" display="посмотреть"/>
    <hyperlink ref="E84" location="83!R1C1" display="посмотреть"/>
    <hyperlink ref="E85" location="84!R1C1" display="посмотреть"/>
    <hyperlink ref="E86" location="85!R1C1" display="посмотреть"/>
    <hyperlink ref="E87" location="86!R1C1" display="посмотреть"/>
    <hyperlink ref="E88" location="87!R1C1" display="посмотреть"/>
    <hyperlink ref="E89" location="88!R1C1" display="посмотреть"/>
    <hyperlink ref="E90" location="89!R1C1" display="посмотреть"/>
    <hyperlink ref="E91" location="90!R1C1" display="посмотреть"/>
    <hyperlink ref="E92" location="91!R1C1" display="посмотреть"/>
    <hyperlink ref="E93" location="92!R1C1" display="посмотреть"/>
    <hyperlink ref="E94" location="93!R1C1" display="посмотреть"/>
    <hyperlink ref="E95" location="94!R1C1" display="посмотреть"/>
    <hyperlink ref="E96" location="95!R1C1" display="посмотреть"/>
    <hyperlink ref="E97" location="96!R1C1" display="посмотреть"/>
    <hyperlink ref="E98" location="97!R1C1" display="посмотреть"/>
    <hyperlink ref="E99" location="98!R1C1" display="посмотреть"/>
    <hyperlink ref="E100" location="99!R1C1" display="посмотреть"/>
    <hyperlink ref="E101" location="100!R1C1" display="посмотреть"/>
    <hyperlink ref="E102" location="101!R1C1" display="посмотреть"/>
    <hyperlink ref="E103" location="102!R1C1" display="посмотреть"/>
    <hyperlink ref="E104" location="103!R1C1" display="посмотреть"/>
    <hyperlink ref="E105" location="104!R1C1" display="посмотреть"/>
    <hyperlink ref="E106" location="105!R1C1" display="посмотреть"/>
    <hyperlink ref="E107" location="106!R1C1" display="посмотреть"/>
    <hyperlink ref="E108" location="107!R1C1" display="посмотреть"/>
    <hyperlink ref="E109" location="108!R1C1" display="посмотреть"/>
    <hyperlink ref="E110" location="109!R1C1" display="посмотреть"/>
    <hyperlink ref="E111" location="110!R1C1" display="посмотреть"/>
    <hyperlink ref="E112" location="111!R1C1" display="посмотреть"/>
    <hyperlink ref="E113" location="112!R1C1" display="посмотреть"/>
    <hyperlink ref="E114" location="113!R1C1" display="посмотреть"/>
    <hyperlink ref="E115" location="114!R1C1" display="посмотреть"/>
    <hyperlink ref="E116" location="115!R1C1" display="посмотреть"/>
    <hyperlink ref="E117" location="116!R1C1" display="посмотреть"/>
    <hyperlink ref="E118" location="117!R1C1" display="посмотреть"/>
    <hyperlink ref="E119" location="118!R1C1" display="посмотреть"/>
    <hyperlink ref="E120" location="119!R1C1" display="посмотреть"/>
    <hyperlink ref="E121" location="120!R1C1" display="посмотреть"/>
    <hyperlink ref="E122" location="121!R1C1" display="посмотреть"/>
    <hyperlink ref="E123" location="122!R1C1" display="посмотреть"/>
    <hyperlink ref="E124" location="123!R1C1" display="посмотреть"/>
    <hyperlink ref="E125" location="124!R1C1" display="посмотреть"/>
    <hyperlink ref="E126" location="125!R1C1" display="посмотреть"/>
    <hyperlink ref="E127" location="126!R1C1" display="посмотреть"/>
    <hyperlink ref="E128" location="127!R1C1" display="посмотреть"/>
    <hyperlink ref="E129" location="128!R1C1" display="посмотреть"/>
    <hyperlink ref="E130" location="129!R1C1" display="посмотреть"/>
    <hyperlink ref="E131" location="130!R1C1" display="посмотреть"/>
    <hyperlink ref="E132" location="131!R1C1" display="посмотреть"/>
    <hyperlink ref="E133" location="132!R1C1" display="посмотреть"/>
    <hyperlink ref="E134" location="133!R1C1" display="посмотреть"/>
    <hyperlink ref="E135" location="134!R1C1" display="посмотреть"/>
    <hyperlink ref="E136" location="135!R1C1" display="посмотреть"/>
    <hyperlink ref="E137" location="136!R1C1" display="посмотреть"/>
    <hyperlink ref="E138" location="137!R1C1" display="посмотреть"/>
    <hyperlink ref="E139" location="138!R1C1" display="посмотреть"/>
    <hyperlink ref="E140" location="139!R1C1" display="посмотреть"/>
    <hyperlink ref="E141" location="140!R1C1" display="посмотреть"/>
    <hyperlink ref="E142" location="141!R1C1" display="посмотреть"/>
    <hyperlink ref="E143" location="142!R1C1" display="посмотреть"/>
    <hyperlink ref="E144" location="143!R1C1" display="посмотреть"/>
    <hyperlink ref="E145" location="144!R1C1" display="посмотреть"/>
    <hyperlink ref="E146" location="145!R1C1" display="посмотреть"/>
    <hyperlink ref="E147" location="146!R1C1" display="посмотреть"/>
    <hyperlink ref="E148" location="147!R1C1" display="посмотреть"/>
    <hyperlink ref="E149" location="148!R1C1" display="посмотреть"/>
    <hyperlink ref="E150" location="149!R1C1" display="посмотреть"/>
    <hyperlink ref="E151" location="150!R1C1" display="посмотреть"/>
    <hyperlink ref="E152" location="151!R1C1" display="посмотреть"/>
    <hyperlink ref="E153" location="152!R1C1" display="посмотреть"/>
    <hyperlink ref="E154" location="153!R1C1" display="посмотреть"/>
    <hyperlink ref="E155" location="154!R1C1" display="посмотреть"/>
    <hyperlink ref="E156" location="155!R1C1" display="посмотреть"/>
    <hyperlink ref="E157" location="156!R1C1" display="посмотреть"/>
    <hyperlink ref="E158" location="157!R1C1" display="посмотреть"/>
    <hyperlink ref="E159" location="158!R1C1" display="посмотреть"/>
    <hyperlink ref="E160" location="159!R1C1" display="посмотреть"/>
    <hyperlink ref="E161" location="160!R1C1" display="посмотреть"/>
    <hyperlink ref="E162" location="161!R1C1" display="посмотреть"/>
    <hyperlink ref="E163" location="162!R1C1" display="посмотреть"/>
    <hyperlink ref="E164" location="163!R1C1" display="посмотреть"/>
    <hyperlink ref="E165" location="164!R1C1" display="посмотреть"/>
    <hyperlink ref="E166" location="165!R1C1" display="посмотреть"/>
    <hyperlink ref="E167" location="166!R1C1" display="посмотреть"/>
    <hyperlink ref="E168" location="167!R1C1" display="посмотреть"/>
    <hyperlink ref="E169" location="168!R1C1" display="посмотреть"/>
    <hyperlink ref="E170" location="169!R1C1" display="посмотреть"/>
    <hyperlink ref="E171" location="170!R1C1" display="посмотреть"/>
    <hyperlink ref="E172" location="171!R1C1" display="посмотреть"/>
    <hyperlink ref="E173" location="172!R1C1" display="посмотреть"/>
    <hyperlink ref="E174" location="173!R1C1" display="посмотреть"/>
    <hyperlink ref="E175" location="174!R1C1" display="посмотреть"/>
    <hyperlink ref="E176" location="175!R1C1" display="посмотреть"/>
    <hyperlink ref="E177" location="176!R1C1" display="посмотреть"/>
    <hyperlink ref="E178" location="177!R1C1" display="посмотреть"/>
    <hyperlink ref="E179" location="178!R1C1" display="посмотреть"/>
    <hyperlink ref="E180" location="179!R1C1" display="посмотреть"/>
    <hyperlink ref="E181" location="180!R1C1" display="посмотреть"/>
    <hyperlink ref="E182" location="181!R1C1" display="посмотреть"/>
    <hyperlink ref="E183" location="182!R1C1" display="посмотреть"/>
    <hyperlink ref="E184" location="183!R1C1" display="посмотреть"/>
    <hyperlink ref="E185" location="184!R1C1" display="посмотреть"/>
    <hyperlink ref="E186" location="185!R1C1" display="посмотреть"/>
    <hyperlink ref="E187" location="186!R1C1" display="посмотреть"/>
    <hyperlink ref="E188" location="187!R1C1" display="посмотреть"/>
    <hyperlink ref="E189" location="188!R1C1" display="посмотреть"/>
    <hyperlink ref="E190" location="189!R1C1" display="посмотреть"/>
    <hyperlink ref="E191" location="190!R1C1" display="посмотреть"/>
    <hyperlink ref="E192" location="191!R1C1" display="посмотреть"/>
    <hyperlink ref="E193" location="192!R1C1" display="посмотреть"/>
    <hyperlink ref="E194" location="193!R1C1" display="посмотреть"/>
    <hyperlink ref="E195" location="194!R1C1" display="посмотреть"/>
    <hyperlink ref="E196" location="195!R1C1" display="посмотреть"/>
    <hyperlink ref="E197" location="196!R1C1" display="посмотреть"/>
    <hyperlink ref="E198" location="197!R1C1" display="посмотреть"/>
    <hyperlink ref="E199" location="198!R1C1" display="посмотреть"/>
    <hyperlink ref="E200" location="199!R1C1" display="посмотреть"/>
    <hyperlink ref="E201" location="200!R1C1" display="посмотреть"/>
    <hyperlink ref="E202" location="201!R1C1" display="посмотреть"/>
    <hyperlink ref="E203" location="202!R1C1" display="посмотреть"/>
    <hyperlink ref="E204" location="203!R1C1" display="посмотреть"/>
    <hyperlink ref="E205" location="204!R1C1" display="посмотреть"/>
    <hyperlink ref="E206" location="205!R1C1" display="посмотреть"/>
    <hyperlink ref="E207" location="206!R1C1" display="посмотреть"/>
    <hyperlink ref="E208" location="207!R1C1" display="посмотреть"/>
    <hyperlink ref="E209" location="208!R1C1" display="посмотреть"/>
    <hyperlink ref="E210" location="209!R1C1" display="посмотреть"/>
    <hyperlink ref="E211" location="210!R1C1" display="посмотреть"/>
    <hyperlink ref="E212" location="211!R1C1" display="посмотреть"/>
    <hyperlink ref="E213" location="212!R1C1" display="посмотреть"/>
    <hyperlink ref="E214" location="213!R1C1" display="посмотреть"/>
    <hyperlink ref="E215" location="214!R1C1" display="посмотреть"/>
    <hyperlink ref="E216" location="215!R1C1" display="посмотреть"/>
    <hyperlink ref="E217" location="216!R1C1" display="посмотреть"/>
    <hyperlink ref="E218" location="217!R1C1" display="посмотреть"/>
    <hyperlink ref="E219" location="218!R1C1" display="посмотреть"/>
    <hyperlink ref="E220" location="219!R1C1" display="посмотреть"/>
    <hyperlink ref="E221" location="220!R1C1" display="посмотреть"/>
    <hyperlink ref="E222" location="221!R1C1" display="посмотреть"/>
    <hyperlink ref="E223" location="222!R1C1" display="посмотреть"/>
    <hyperlink ref="E224" location="223!R1C1" display="посмотреть"/>
    <hyperlink ref="E225" location="224!R1C1" display="посмотреть"/>
    <hyperlink ref="E226" location="225!R1C1" display="посмотреть"/>
    <hyperlink ref="E227" location="226!R1C1" display="посмотреть"/>
    <hyperlink ref="E228" location="227!R1C1" display="посмотреть"/>
    <hyperlink ref="E229" location="228!R1C1" display="посмотреть"/>
    <hyperlink ref="E230" location="229!R1C1" display="посмотреть"/>
    <hyperlink ref="E231" location="230!R1C1" display="посмотреть"/>
    <hyperlink ref="E232" location="231!R1C1" display="посмотреть"/>
    <hyperlink ref="E233" location="232!R1C1" display="посмотреть"/>
    <hyperlink ref="E234" location="233!R1C1" display="посмотреть"/>
    <hyperlink ref="E235" location="234!R1C1" display="посмотреть"/>
    <hyperlink ref="E236" location="235!R1C1" display="посмотреть"/>
    <hyperlink ref="E237" location="236!R1C1" display="посмотреть"/>
    <hyperlink ref="E238" location="237!R1C1" display="посмотреть"/>
  </hyperlink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-21795.78</v>
      </c>
      <c r="C8" s="37">
        <v>162183.72</v>
      </c>
      <c r="D8" s="37">
        <v>158643.19</v>
      </c>
      <c r="E8" s="37">
        <v>-18255.25</v>
      </c>
    </row>
    <row r="9" spans="1:5" ht="12.75">
      <c r="A9" s="33" t="s">
        <v>167</v>
      </c>
      <c r="B9" s="37">
        <v>-317676.28</v>
      </c>
      <c r="C9" s="37">
        <v>392186.28</v>
      </c>
      <c r="D9" s="37">
        <v>705085.53</v>
      </c>
      <c r="E9" s="37">
        <v>-630575.53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4984</v>
      </c>
      <c r="E11" s="37"/>
    </row>
    <row r="12" spans="1:5" ht="12.75">
      <c r="A12" s="33" t="s">
        <v>185</v>
      </c>
      <c r="B12" s="37"/>
      <c r="C12" s="37"/>
      <c r="D12" s="37">
        <v>16527.63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875.32</v>
      </c>
      <c r="E14" s="37"/>
    </row>
    <row r="15" spans="1:5" ht="15.75" customHeight="1">
      <c r="A15" s="33" t="s">
        <v>197</v>
      </c>
      <c r="B15" s="37"/>
      <c r="C15" s="37"/>
      <c r="D15" s="37">
        <v>27432</v>
      </c>
      <c r="E15" s="37"/>
    </row>
    <row r="16" spans="1:5" ht="24">
      <c r="A16" s="33" t="s">
        <v>189</v>
      </c>
      <c r="B16" s="37"/>
      <c r="C16" s="37"/>
      <c r="D16" s="37">
        <v>412.82</v>
      </c>
      <c r="E16" s="37"/>
    </row>
    <row r="17" spans="1:5" ht="12.75">
      <c r="A17" s="33" t="s">
        <v>175</v>
      </c>
      <c r="B17" s="37">
        <v>444214.98</v>
      </c>
      <c r="C17" s="37">
        <v>317818.8</v>
      </c>
      <c r="D17" s="37">
        <v>121468.1</v>
      </c>
      <c r="E17" s="37">
        <v>640565.68</v>
      </c>
    </row>
    <row r="18" spans="1:5" ht="12.75">
      <c r="A18" s="33" t="s">
        <v>176</v>
      </c>
      <c r="B18" s="37">
        <v>-4594.38</v>
      </c>
      <c r="C18" s="37">
        <v>97461.18</v>
      </c>
      <c r="D18" s="37">
        <v>96523.18</v>
      </c>
      <c r="E18" s="37">
        <v>-3656.3800000000047</v>
      </c>
    </row>
    <row r="19" spans="1:5" ht="12.75">
      <c r="A19" s="33" t="s">
        <v>177</v>
      </c>
      <c r="B19" s="37">
        <v>25744.05</v>
      </c>
      <c r="C19" s="37">
        <v>255614.4</v>
      </c>
      <c r="D19" s="37">
        <v>221131.29</v>
      </c>
      <c r="E19" s="37">
        <v>60227.16</v>
      </c>
    </row>
    <row r="20" spans="1:5" ht="24">
      <c r="A20" s="33" t="s">
        <v>179</v>
      </c>
      <c r="B20" s="37">
        <v>-2002.73</v>
      </c>
      <c r="C20" s="37">
        <v>37523.7</v>
      </c>
      <c r="D20" s="37">
        <v>85842.74</v>
      </c>
      <c r="E20" s="37">
        <v>-50321.77000000001</v>
      </c>
    </row>
    <row r="21" spans="1:5" ht="12.75">
      <c r="A21" s="33" t="s">
        <v>180</v>
      </c>
      <c r="B21" s="37">
        <v>10704.72</v>
      </c>
      <c r="C21" s="37">
        <v>33746.52</v>
      </c>
      <c r="D21" s="37">
        <v>56062.49</v>
      </c>
      <c r="E21" s="37">
        <v>-11611.25</v>
      </c>
    </row>
    <row r="22" spans="1:5" ht="12.75">
      <c r="A22" s="29" t="s">
        <v>181</v>
      </c>
      <c r="B22" s="31">
        <f>SUM(B8:B21)</f>
        <v>134594.57999999993</v>
      </c>
      <c r="C22" s="31">
        <f>SUM(C8:C21)</f>
        <v>1296534.5999999999</v>
      </c>
      <c r="D22" s="31">
        <f>D17+D18+D19+D20+D21+D8+D9</f>
        <v>1444756.52</v>
      </c>
      <c r="E22" s="31">
        <f>SUM(E8:E21)</f>
        <v>-13627.33999999999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-25112.83</v>
      </c>
      <c r="C8" s="27">
        <v>211549.8</v>
      </c>
      <c r="D8" s="27">
        <v>203150.58</v>
      </c>
      <c r="E8" s="27">
        <v>-16713.610000000015</v>
      </c>
    </row>
    <row r="9" spans="1:5" ht="12.75">
      <c r="A9" s="25" t="s">
        <v>167</v>
      </c>
      <c r="B9" s="27">
        <v>-473170.38</v>
      </c>
      <c r="C9" s="27">
        <v>496054.07</v>
      </c>
      <c r="D9" s="27">
        <v>932423.7</v>
      </c>
      <c r="E9" s="27">
        <v>-909540.01</v>
      </c>
    </row>
    <row r="10" spans="1:5" ht="12.75">
      <c r="A10" s="25" t="s">
        <v>193</v>
      </c>
      <c r="B10" s="27"/>
      <c r="C10" s="27"/>
      <c r="D10" s="27">
        <v>3309.31</v>
      </c>
      <c r="E10" s="27"/>
    </row>
    <row r="11" spans="1:5" ht="12.75">
      <c r="A11" s="25" t="s">
        <v>194</v>
      </c>
      <c r="B11" s="27"/>
      <c r="C11" s="27"/>
      <c r="D11" s="27">
        <v>3173.1</v>
      </c>
      <c r="E11" s="27"/>
    </row>
    <row r="12" spans="1:5" ht="12.75">
      <c r="A12" s="25" t="s">
        <v>185</v>
      </c>
      <c r="B12" s="27"/>
      <c r="C12" s="27"/>
      <c r="D12" s="27">
        <v>21285.61</v>
      </c>
      <c r="E12" s="27"/>
    </row>
    <row r="13" spans="1:5" ht="12.75">
      <c r="A13" s="25" t="s">
        <v>186</v>
      </c>
      <c r="B13" s="27"/>
      <c r="C13" s="27"/>
      <c r="D13" s="27">
        <v>689.44</v>
      </c>
      <c r="E13" s="27"/>
    </row>
    <row r="14" spans="1:5" ht="12.75">
      <c r="A14" s="25" t="s">
        <v>196</v>
      </c>
      <c r="B14" s="27"/>
      <c r="C14" s="27"/>
      <c r="D14" s="27">
        <v>1141</v>
      </c>
      <c r="E14" s="27"/>
    </row>
    <row r="15" spans="1:5" ht="15.75" customHeight="1">
      <c r="A15" s="25" t="s">
        <v>197</v>
      </c>
      <c r="B15" s="27"/>
      <c r="C15" s="27"/>
      <c r="D15" s="27">
        <v>83592</v>
      </c>
      <c r="E15" s="27"/>
    </row>
    <row r="16" spans="1:5" ht="24">
      <c r="A16" s="25" t="s">
        <v>200</v>
      </c>
      <c r="B16" s="27"/>
      <c r="C16" s="27"/>
      <c r="D16" s="27">
        <v>528.65</v>
      </c>
      <c r="E16" s="27"/>
    </row>
    <row r="17" spans="1:5" ht="12.75">
      <c r="A17" s="25" t="s">
        <v>175</v>
      </c>
      <c r="B17" s="27">
        <v>253313.65</v>
      </c>
      <c r="C17" s="27">
        <v>414379.1</v>
      </c>
      <c r="D17" s="27">
        <v>538759.39</v>
      </c>
      <c r="E17" s="27">
        <v>128933.35999999999</v>
      </c>
    </row>
    <row r="18" spans="1:5" ht="12.75">
      <c r="A18" s="25" t="s">
        <v>176</v>
      </c>
      <c r="B18" s="27">
        <v>7.75</v>
      </c>
      <c r="C18" s="27">
        <v>127085.43</v>
      </c>
      <c r="D18" s="27">
        <v>127093.18</v>
      </c>
      <c r="E18" s="27">
        <v>0</v>
      </c>
    </row>
    <row r="19" spans="1:5" ht="12.75">
      <c r="A19" s="25" t="s">
        <v>177</v>
      </c>
      <c r="B19" s="27">
        <v>-1534.2</v>
      </c>
      <c r="C19" s="27">
        <v>291435.9</v>
      </c>
      <c r="D19" s="27">
        <v>283171</v>
      </c>
      <c r="E19" s="27">
        <v>6730.700000000012</v>
      </c>
    </row>
    <row r="20" spans="1:5" ht="24">
      <c r="A20" s="25" t="s">
        <v>179</v>
      </c>
      <c r="B20" s="27">
        <v>8955.64</v>
      </c>
      <c r="C20" s="27">
        <v>48953.72</v>
      </c>
      <c r="D20" s="27">
        <v>37814.54</v>
      </c>
      <c r="E20" s="27">
        <v>20094.82</v>
      </c>
    </row>
    <row r="21" spans="1:5" ht="12.75">
      <c r="A21" s="25" t="s">
        <v>180</v>
      </c>
      <c r="B21" s="27">
        <v>7223.96</v>
      </c>
      <c r="C21" s="27">
        <v>7960.28</v>
      </c>
      <c r="D21" s="27">
        <v>7960.28</v>
      </c>
      <c r="E21" s="27">
        <v>7223.96</v>
      </c>
    </row>
    <row r="22" spans="1:5" ht="12.75">
      <c r="A22" s="29" t="s">
        <v>181</v>
      </c>
      <c r="B22" s="31">
        <f>SUM(B8:B21)</f>
        <v>-230316.41000000006</v>
      </c>
      <c r="C22" s="31">
        <f>SUM(C8:C21)</f>
        <v>1597418.2999999998</v>
      </c>
      <c r="D22" s="31">
        <f>D21+D20+D18+D17+D19+D9+D8</f>
        <v>2130372.67</v>
      </c>
      <c r="E22" s="31">
        <f>B22+C22-D22</f>
        <v>-763270.7800000003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-21489.5</v>
      </c>
      <c r="C8" s="26">
        <v>194256</v>
      </c>
      <c r="D8" s="26">
        <v>187873.41</v>
      </c>
      <c r="E8" s="26">
        <v>-15106.910000000003</v>
      </c>
    </row>
    <row r="9" spans="1:5" ht="12.75">
      <c r="A9" s="25" t="s">
        <v>167</v>
      </c>
      <c r="B9" s="26">
        <v>-450375.34</v>
      </c>
      <c r="C9" s="26">
        <v>459591.12</v>
      </c>
      <c r="D9" s="26">
        <v>820134.68</v>
      </c>
      <c r="E9" s="26">
        <v>-810918.9000000001</v>
      </c>
    </row>
    <row r="10" spans="1:5" ht="12.75">
      <c r="A10" s="25" t="s">
        <v>193</v>
      </c>
      <c r="B10" s="26"/>
      <c r="C10" s="34"/>
      <c r="D10" s="26">
        <v>3309.31</v>
      </c>
      <c r="E10" s="26"/>
    </row>
    <row r="11" spans="1:5" ht="12.75">
      <c r="A11" s="25" t="s">
        <v>194</v>
      </c>
      <c r="B11" s="26"/>
      <c r="C11" s="34"/>
      <c r="D11" s="26">
        <v>3399.75</v>
      </c>
      <c r="E11" s="26"/>
    </row>
    <row r="12" spans="1:5" ht="12.75">
      <c r="A12" s="25" t="s">
        <v>185</v>
      </c>
      <c r="B12" s="26"/>
      <c r="C12" s="34"/>
      <c r="D12" s="26">
        <v>19572.86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2.75">
      <c r="A14" s="25" t="s">
        <v>196</v>
      </c>
      <c r="B14" s="26"/>
      <c r="C14" s="34"/>
      <c r="D14" s="26">
        <v>1036.61</v>
      </c>
      <c r="E14" s="26"/>
    </row>
    <row r="15" spans="1:5" ht="15.75" customHeight="1">
      <c r="A15" s="25" t="s">
        <v>197</v>
      </c>
      <c r="B15" s="26"/>
      <c r="C15" s="34"/>
      <c r="D15" s="26">
        <v>59427</v>
      </c>
      <c r="E15" s="26"/>
    </row>
    <row r="16" spans="1:5" ht="24">
      <c r="A16" s="25" t="s">
        <v>200</v>
      </c>
      <c r="B16" s="26"/>
      <c r="C16" s="34"/>
      <c r="D16" s="26">
        <v>488.89</v>
      </c>
      <c r="E16" s="26"/>
    </row>
    <row r="17" spans="1:5" ht="12.75">
      <c r="A17" s="25" t="s">
        <v>175</v>
      </c>
      <c r="B17" s="26">
        <v>356848.03</v>
      </c>
      <c r="C17" s="26">
        <v>380667.72</v>
      </c>
      <c r="D17" s="26">
        <v>658547.13</v>
      </c>
      <c r="E17" s="26">
        <v>78968.62</v>
      </c>
    </row>
    <row r="18" spans="1:5" ht="12.75">
      <c r="A18" s="25" t="s">
        <v>176</v>
      </c>
      <c r="B18" s="26">
        <v>-722.85</v>
      </c>
      <c r="C18" s="26">
        <v>117217.56</v>
      </c>
      <c r="D18" s="26">
        <v>116494.71</v>
      </c>
      <c r="E18" s="26">
        <v>0</v>
      </c>
    </row>
    <row r="19" spans="1:5" ht="12.75">
      <c r="A19" s="25" t="s">
        <v>177</v>
      </c>
      <c r="B19" s="26">
        <v>12671.27</v>
      </c>
      <c r="C19" s="26">
        <v>284177.7</v>
      </c>
      <c r="D19" s="26">
        <v>261874.88</v>
      </c>
      <c r="E19" s="26">
        <v>34974.090000000026</v>
      </c>
    </row>
    <row r="20" spans="1:5" ht="12.75">
      <c r="A20" s="25" t="s">
        <v>178</v>
      </c>
      <c r="B20" s="26"/>
      <c r="C20" s="26">
        <v>210.48</v>
      </c>
      <c r="D20" s="26">
        <v>210.48</v>
      </c>
      <c r="E20" s="26"/>
    </row>
    <row r="21" spans="1:5" ht="24">
      <c r="A21" s="25" t="s">
        <v>179</v>
      </c>
      <c r="B21" s="26">
        <v>-25682.99</v>
      </c>
      <c r="C21" s="26">
        <v>44944.2</v>
      </c>
      <c r="D21" s="26">
        <v>37814.54</v>
      </c>
      <c r="E21" s="26">
        <v>-18553.330000000005</v>
      </c>
    </row>
    <row r="22" spans="1:5" ht="12.75">
      <c r="A22" s="25" t="s">
        <v>180</v>
      </c>
      <c r="B22" s="26">
        <v>7047.25</v>
      </c>
      <c r="C22" s="26">
        <v>7539.84</v>
      </c>
      <c r="D22" s="26">
        <v>7539.84</v>
      </c>
      <c r="E22" s="26">
        <f>B22+C22-D22</f>
        <v>7047.25</v>
      </c>
    </row>
    <row r="23" spans="1:5" ht="12.75">
      <c r="A23" s="29" t="s">
        <v>181</v>
      </c>
      <c r="B23" s="30">
        <f>SUM(B8:B22)</f>
        <v>-121704.13</v>
      </c>
      <c r="C23" s="30">
        <f>SUM(C8:C22)</f>
        <v>1488604.6199999999</v>
      </c>
      <c r="D23" s="30">
        <f>D22+D21+D20+D19+D18+D17+D8+D9</f>
        <v>2090489.67</v>
      </c>
      <c r="E23" s="30">
        <f>SUM(E8:E22)</f>
        <v>-723589.18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-160601.6</v>
      </c>
      <c r="C8" s="26">
        <v>1124109.22</v>
      </c>
      <c r="D8" s="26">
        <v>1135493.14</v>
      </c>
      <c r="E8" s="26">
        <v>-171985.5199999999</v>
      </c>
    </row>
    <row r="9" spans="1:5" ht="12.75">
      <c r="A9" s="25" t="s">
        <v>167</v>
      </c>
      <c r="B9" s="26">
        <v>-1134843.88</v>
      </c>
      <c r="C9" s="26">
        <v>2744842.38</v>
      </c>
      <c r="D9" s="26">
        <v>4598254.87</v>
      </c>
      <c r="E9" s="26">
        <v>-2988256.37</v>
      </c>
    </row>
    <row r="10" spans="1:5" ht="12.75">
      <c r="A10" s="33" t="s">
        <v>183</v>
      </c>
      <c r="B10" s="26"/>
      <c r="C10" s="34"/>
      <c r="D10" s="26">
        <v>5628.27</v>
      </c>
      <c r="E10" s="26"/>
    </row>
    <row r="11" spans="1:5" ht="12.75">
      <c r="A11" s="33" t="s">
        <v>194</v>
      </c>
      <c r="B11" s="26"/>
      <c r="C11" s="34"/>
      <c r="D11" s="26">
        <v>15472.89</v>
      </c>
      <c r="E11" s="26"/>
    </row>
    <row r="12" spans="1:5" ht="12.75">
      <c r="A12" s="33" t="s">
        <v>185</v>
      </c>
      <c r="B12" s="26"/>
      <c r="C12" s="34"/>
      <c r="D12" s="26">
        <v>118295.01</v>
      </c>
      <c r="E12" s="26"/>
    </row>
    <row r="13" spans="1:5" ht="12.75">
      <c r="A13" s="33" t="s">
        <v>195</v>
      </c>
      <c r="B13" s="26"/>
      <c r="C13" s="34"/>
      <c r="D13" s="26">
        <v>689.44</v>
      </c>
      <c r="E13" s="26"/>
    </row>
    <row r="14" spans="1:5" ht="15.75" customHeight="1">
      <c r="A14" s="33" t="s">
        <v>187</v>
      </c>
      <c r="B14" s="26"/>
      <c r="C14" s="34"/>
      <c r="D14" s="26">
        <v>6264.86</v>
      </c>
      <c r="E14" s="26"/>
    </row>
    <row r="15" spans="1:5" ht="24">
      <c r="A15" s="33" t="s">
        <v>189</v>
      </c>
      <c r="B15" s="26"/>
      <c r="C15" s="34"/>
      <c r="D15" s="26">
        <v>2954.84</v>
      </c>
      <c r="E15" s="26"/>
    </row>
    <row r="16" spans="1:5" ht="12.75">
      <c r="A16" s="25" t="s">
        <v>175</v>
      </c>
      <c r="B16" s="26">
        <v>1608434.77</v>
      </c>
      <c r="C16" s="26">
        <v>2197102.14</v>
      </c>
      <c r="D16" s="26">
        <v>2458517.53</v>
      </c>
      <c r="E16" s="26">
        <v>1347019.3800000004</v>
      </c>
    </row>
    <row r="17" spans="1:5" ht="12.75">
      <c r="A17" s="25" t="s">
        <v>176</v>
      </c>
      <c r="B17" s="26">
        <v>-10052.99</v>
      </c>
      <c r="C17" s="26">
        <v>677689.43</v>
      </c>
      <c r="D17" s="26">
        <v>667636.53</v>
      </c>
      <c r="E17" s="26">
        <v>-0.08999999996740371</v>
      </c>
    </row>
    <row r="18" spans="1:5" ht="12.75">
      <c r="A18" s="25" t="s">
        <v>210</v>
      </c>
      <c r="B18" s="26"/>
      <c r="C18" s="26">
        <v>564524.31</v>
      </c>
      <c r="D18" s="26">
        <v>564524.31</v>
      </c>
      <c r="E18" s="26">
        <v>0</v>
      </c>
    </row>
    <row r="19" spans="1:5" ht="12.75">
      <c r="A19" s="25" t="s">
        <v>177</v>
      </c>
      <c r="B19" s="26">
        <v>131629.43</v>
      </c>
      <c r="C19" s="26">
        <v>1773447.94</v>
      </c>
      <c r="D19" s="26">
        <v>1582752.7</v>
      </c>
      <c r="E19" s="26">
        <v>322324.6699999999</v>
      </c>
    </row>
    <row r="20" spans="1:5" ht="12.75">
      <c r="A20" s="25" t="s">
        <v>178</v>
      </c>
      <c r="B20" s="26"/>
      <c r="C20" s="26">
        <v>1591.68</v>
      </c>
      <c r="D20" s="26">
        <v>1591.68</v>
      </c>
      <c r="E20" s="26">
        <v>0</v>
      </c>
    </row>
    <row r="21" spans="1:5" ht="24">
      <c r="A21" s="25" t="s">
        <v>179</v>
      </c>
      <c r="B21" s="26">
        <v>198533.76</v>
      </c>
      <c r="C21" s="26">
        <v>259628.42</v>
      </c>
      <c r="D21" s="26">
        <v>37814.54</v>
      </c>
      <c r="E21" s="26">
        <v>420347.6400000001</v>
      </c>
    </row>
    <row r="22" spans="1:5" ht="12.75">
      <c r="A22" s="25" t="s">
        <v>211</v>
      </c>
      <c r="B22" s="26">
        <v>-117576.4</v>
      </c>
      <c r="C22" s="26">
        <v>548481.79</v>
      </c>
      <c r="D22" s="26">
        <v>502299.22</v>
      </c>
      <c r="E22" s="26">
        <v>-71393.82999999996</v>
      </c>
    </row>
    <row r="23" spans="1:5" ht="12.75">
      <c r="A23" s="25" t="s">
        <v>180</v>
      </c>
      <c r="B23" s="26">
        <v>230998.3</v>
      </c>
      <c r="C23" s="26">
        <v>233367.99</v>
      </c>
      <c r="D23" s="26">
        <v>118594.11</v>
      </c>
      <c r="E23" s="26">
        <v>345772.18</v>
      </c>
    </row>
    <row r="24" spans="1:5" ht="28.5" customHeight="1">
      <c r="A24" s="29" t="s">
        <v>181</v>
      </c>
      <c r="B24" s="30">
        <f>SUM(B8:B23)</f>
        <v>746521.3899999999</v>
      </c>
      <c r="C24" s="30">
        <f>SUM(C8:C23)</f>
        <v>10124785.299999999</v>
      </c>
      <c r="D24" s="30">
        <f>D23+D22+D21+D20+D19+D18+D17+D16+D8+D9</f>
        <v>11667478.629999999</v>
      </c>
      <c r="E24" s="30">
        <f>SUM(E8:E23)</f>
        <v>-796171.9399999997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8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-66117.31</v>
      </c>
      <c r="C8" s="26">
        <v>413480.7</v>
      </c>
      <c r="D8" s="26">
        <v>425828.96</v>
      </c>
      <c r="E8" s="26">
        <v>-78465.57</v>
      </c>
    </row>
    <row r="9" spans="1:5" ht="12.75">
      <c r="A9" s="25" t="s">
        <v>167</v>
      </c>
      <c r="B9" s="26">
        <v>-589402.83</v>
      </c>
      <c r="C9" s="26">
        <v>1017870.28</v>
      </c>
      <c r="D9" s="26">
        <v>1585313.86</v>
      </c>
      <c r="E9" s="26">
        <v>-1156846.4100000001</v>
      </c>
    </row>
    <row r="10" spans="1:5" ht="12.75">
      <c r="A10" s="25" t="s">
        <v>183</v>
      </c>
      <c r="B10" s="26"/>
      <c r="C10" s="34"/>
      <c r="D10" s="26">
        <v>5628.27</v>
      </c>
      <c r="E10" s="26"/>
    </row>
    <row r="11" spans="1:5" ht="12.75">
      <c r="A11" s="25" t="s">
        <v>194</v>
      </c>
      <c r="B11" s="26"/>
      <c r="C11" s="34"/>
      <c r="D11" s="26">
        <v>5501.88</v>
      </c>
      <c r="E11" s="26"/>
    </row>
    <row r="12" spans="1:5" ht="12.75">
      <c r="A12" s="25" t="s">
        <v>185</v>
      </c>
      <c r="B12" s="26"/>
      <c r="C12" s="34"/>
      <c r="D12" s="26">
        <v>44363.35</v>
      </c>
      <c r="E12" s="26"/>
    </row>
    <row r="13" spans="1:5" ht="12.75">
      <c r="A13" s="25" t="s">
        <v>195</v>
      </c>
      <c r="B13" s="26"/>
      <c r="C13" s="34"/>
      <c r="D13" s="26">
        <v>689.44</v>
      </c>
      <c r="E13" s="26"/>
    </row>
    <row r="14" spans="1:5" ht="15.75" customHeight="1">
      <c r="A14" s="25" t="s">
        <v>187</v>
      </c>
      <c r="B14" s="26"/>
      <c r="C14" s="34"/>
      <c r="D14" s="26">
        <v>2349.55</v>
      </c>
      <c r="E14" s="26"/>
    </row>
    <row r="15" spans="1:5" ht="24">
      <c r="A15" s="25" t="s">
        <v>189</v>
      </c>
      <c r="B15" s="26"/>
      <c r="C15" s="34"/>
      <c r="D15" s="26">
        <v>1108.12</v>
      </c>
      <c r="E15" s="26"/>
    </row>
    <row r="16" spans="1:5" ht="12.75">
      <c r="A16" s="25" t="s">
        <v>175</v>
      </c>
      <c r="B16" s="26">
        <v>-396490.2</v>
      </c>
      <c r="C16" s="26">
        <v>810233.32</v>
      </c>
      <c r="D16" s="26">
        <v>1029177.87</v>
      </c>
      <c r="E16" s="26">
        <v>-615434.75</v>
      </c>
    </row>
    <row r="17" spans="1:5" ht="12.75">
      <c r="A17" s="25" t="s">
        <v>176</v>
      </c>
      <c r="B17" s="26">
        <v>-2157.19</v>
      </c>
      <c r="C17" s="26">
        <v>248465.74</v>
      </c>
      <c r="D17" s="26">
        <v>246308.55</v>
      </c>
      <c r="E17" s="26">
        <v>0</v>
      </c>
    </row>
    <row r="18" spans="1:5" ht="12.75">
      <c r="A18" s="25" t="s">
        <v>210</v>
      </c>
      <c r="B18" s="26"/>
      <c r="C18" s="26">
        <v>136533.36</v>
      </c>
      <c r="D18" s="26">
        <v>136533.36</v>
      </c>
      <c r="E18" s="26">
        <v>0</v>
      </c>
    </row>
    <row r="19" spans="1:5" ht="12.75">
      <c r="A19" s="25" t="s">
        <v>177</v>
      </c>
      <c r="B19" s="26">
        <v>35483.01</v>
      </c>
      <c r="C19" s="26">
        <v>651659.28</v>
      </c>
      <c r="D19" s="26">
        <v>593558.94</v>
      </c>
      <c r="E19" s="26">
        <v>93583.3500000001</v>
      </c>
    </row>
    <row r="20" spans="1:5" ht="12.75">
      <c r="A20" s="25" t="s">
        <v>213</v>
      </c>
      <c r="B20" s="26">
        <v>-15851.75</v>
      </c>
      <c r="C20" s="26">
        <v>50073.1</v>
      </c>
      <c r="D20" s="26">
        <v>77004.76</v>
      </c>
      <c r="E20" s="26">
        <v>-42783.41</v>
      </c>
    </row>
    <row r="21" spans="1:5" ht="24">
      <c r="A21" s="25" t="s">
        <v>179</v>
      </c>
      <c r="B21" s="26">
        <v>52032.67</v>
      </c>
      <c r="C21" s="26">
        <v>95667.14</v>
      </c>
      <c r="D21" s="26">
        <v>37814.54</v>
      </c>
      <c r="E21" s="26">
        <v>109885.26999999999</v>
      </c>
    </row>
    <row r="22" spans="1:5" ht="12.75">
      <c r="A22" s="25" t="s">
        <v>211</v>
      </c>
      <c r="B22" s="26">
        <v>114580.21</v>
      </c>
      <c r="C22" s="26">
        <v>371456.3</v>
      </c>
      <c r="D22" s="26">
        <v>318967.39</v>
      </c>
      <c r="E22" s="26">
        <v>167069.12</v>
      </c>
    </row>
    <row r="23" spans="1:5" ht="12.75">
      <c r="A23" s="25" t="s">
        <v>180</v>
      </c>
      <c r="B23" s="26">
        <v>19629.95</v>
      </c>
      <c r="C23" s="26">
        <v>78327.16</v>
      </c>
      <c r="D23" s="26">
        <v>41667.23</v>
      </c>
      <c r="E23" s="26">
        <v>56289.88</v>
      </c>
    </row>
    <row r="24" spans="1:5" ht="28.5" customHeight="1">
      <c r="A24" s="29" t="s">
        <v>181</v>
      </c>
      <c r="B24" s="30">
        <f>SUM(B8:B23)</f>
        <v>-848293.4399999998</v>
      </c>
      <c r="C24" s="30">
        <f>SUM(C8:C23)</f>
        <v>3873766.38</v>
      </c>
      <c r="D24" s="30">
        <f>D23+D21+D22+D20+D19+D18+D17+D16+D9+D8</f>
        <v>4492175.46</v>
      </c>
      <c r="E24" s="30">
        <f>SUM(E8:E23)</f>
        <v>-1466702.52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5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-155867.32</v>
      </c>
      <c r="C8" s="26">
        <v>1088901.46</v>
      </c>
      <c r="D8" s="26">
        <v>1095173.53</v>
      </c>
      <c r="E8" s="26">
        <v>-162139.39000000013</v>
      </c>
    </row>
    <row r="9" spans="1:5" ht="12.75">
      <c r="A9" s="25" t="s">
        <v>167</v>
      </c>
      <c r="B9" s="26">
        <v>-1449610.1</v>
      </c>
      <c r="C9" s="26">
        <v>2614491.34</v>
      </c>
      <c r="D9" s="26">
        <v>4427884.79</v>
      </c>
      <c r="E9" s="26">
        <v>-3263003.55</v>
      </c>
    </row>
    <row r="10" spans="1:5" ht="12.75">
      <c r="A10" s="33" t="s">
        <v>183</v>
      </c>
      <c r="B10" s="26"/>
      <c r="C10" s="34"/>
      <c r="D10" s="26">
        <v>5628.27</v>
      </c>
      <c r="E10" s="26"/>
    </row>
    <row r="11" spans="1:5" ht="12.75">
      <c r="A11" s="33" t="s">
        <v>184</v>
      </c>
      <c r="B11" s="26"/>
      <c r="C11" s="34"/>
      <c r="D11" s="26">
        <v>23674.44</v>
      </c>
      <c r="E11" s="26"/>
    </row>
    <row r="12" spans="1:5" ht="12.75">
      <c r="A12" s="33" t="s">
        <v>185</v>
      </c>
      <c r="B12" s="26"/>
      <c r="C12" s="34"/>
      <c r="D12" s="26">
        <v>114085.5</v>
      </c>
      <c r="E12" s="26"/>
    </row>
    <row r="13" spans="1:5" ht="12.75">
      <c r="A13" s="33" t="s">
        <v>195</v>
      </c>
      <c r="B13" s="26"/>
      <c r="C13" s="34"/>
      <c r="D13" s="26">
        <v>689.44</v>
      </c>
      <c r="E13" s="26"/>
    </row>
    <row r="14" spans="1:5" ht="15.75" customHeight="1">
      <c r="A14" s="33" t="s">
        <v>187</v>
      </c>
      <c r="B14" s="26"/>
      <c r="C14" s="34"/>
      <c r="D14" s="26">
        <v>6040.91</v>
      </c>
      <c r="E14" s="26"/>
    </row>
    <row r="15" spans="1:5" ht="24">
      <c r="A15" s="33" t="s">
        <v>200</v>
      </c>
      <c r="B15" s="26"/>
      <c r="C15" s="34"/>
      <c r="D15" s="26">
        <v>2849.92</v>
      </c>
      <c r="E15" s="26"/>
    </row>
    <row r="16" spans="1:5" ht="12.75">
      <c r="A16" s="25" t="s">
        <v>175</v>
      </c>
      <c r="B16" s="26">
        <v>-1007897.74</v>
      </c>
      <c r="C16" s="26">
        <v>2133831.24</v>
      </c>
      <c r="D16" s="26">
        <v>1795912.44</v>
      </c>
      <c r="E16" s="26">
        <v>-669978.9399999997</v>
      </c>
    </row>
    <row r="17" spans="1:5" ht="12.75">
      <c r="A17" s="25" t="s">
        <v>176</v>
      </c>
      <c r="B17" s="26">
        <v>-9047.21</v>
      </c>
      <c r="C17" s="26">
        <v>661324.54</v>
      </c>
      <c r="D17" s="26">
        <v>654077.33</v>
      </c>
      <c r="E17" s="26">
        <v>-1799.9999999998836</v>
      </c>
    </row>
    <row r="18" spans="1:5" ht="12.75">
      <c r="A18" s="25" t="s">
        <v>210</v>
      </c>
      <c r="B18" s="26"/>
      <c r="C18" s="26">
        <v>545135.98</v>
      </c>
      <c r="D18" s="26">
        <v>545135.98</v>
      </c>
      <c r="E18" s="26">
        <v>0</v>
      </c>
    </row>
    <row r="19" spans="1:5" ht="12.75">
      <c r="A19" s="25" t="s">
        <v>177</v>
      </c>
      <c r="B19" s="26">
        <v>133057.89</v>
      </c>
      <c r="C19" s="26">
        <v>1716195.74</v>
      </c>
      <c r="D19" s="26">
        <v>1526551.7</v>
      </c>
      <c r="E19" s="26">
        <v>322701.92999999993</v>
      </c>
    </row>
    <row r="20" spans="1:5" ht="12.75">
      <c r="A20" s="25" t="s">
        <v>178</v>
      </c>
      <c r="B20" s="26"/>
      <c r="C20" s="26">
        <v>1912.56</v>
      </c>
      <c r="D20" s="26">
        <v>1912.56</v>
      </c>
      <c r="E20" s="26">
        <v>0</v>
      </c>
    </row>
    <row r="21" spans="1:5" ht="24">
      <c r="A21" s="25" t="s">
        <v>179</v>
      </c>
      <c r="B21" s="26">
        <v>191341.84</v>
      </c>
      <c r="C21" s="26">
        <v>251935.42</v>
      </c>
      <c r="D21" s="26">
        <v>38837.54</v>
      </c>
      <c r="E21" s="26">
        <v>404439.72</v>
      </c>
    </row>
    <row r="22" spans="1:5" ht="12.75">
      <c r="A22" s="25" t="s">
        <v>211</v>
      </c>
      <c r="B22" s="26">
        <v>883168.38</v>
      </c>
      <c r="C22" s="26">
        <v>809004</v>
      </c>
      <c r="D22" s="26">
        <v>502299.22</v>
      </c>
      <c r="E22" s="26">
        <v>1189873.16</v>
      </c>
    </row>
    <row r="23" spans="1:5" ht="12.75">
      <c r="A23" s="25" t="s">
        <v>180</v>
      </c>
      <c r="B23" s="26">
        <v>214336.26</v>
      </c>
      <c r="C23" s="26">
        <v>226570.72</v>
      </c>
      <c r="D23" s="26">
        <v>113811.04</v>
      </c>
      <c r="E23" s="26">
        <v>327095.94</v>
      </c>
    </row>
    <row r="24" spans="1:5" ht="28.5" customHeight="1">
      <c r="A24" s="29" t="s">
        <v>181</v>
      </c>
      <c r="B24" s="30">
        <f>SUM(B8:B23)</f>
        <v>-1200518.0000000002</v>
      </c>
      <c r="C24" s="30">
        <f>SUM(C8:C23)</f>
        <v>10049303.000000002</v>
      </c>
      <c r="D24" s="30">
        <f>D23+D22+D21+D20+D19+D18+D17+D16+D8+D9</f>
        <v>10701596.13</v>
      </c>
      <c r="E24" s="30">
        <f>SUM(E8:E23)</f>
        <v>-1852811.1300000004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2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-134896.54</v>
      </c>
      <c r="C8" s="26">
        <v>994065.99</v>
      </c>
      <c r="D8" s="26">
        <v>997008.84</v>
      </c>
      <c r="E8" s="26">
        <v>-137839.39</v>
      </c>
    </row>
    <row r="9" spans="1:5" ht="12.75">
      <c r="A9" s="25" t="s">
        <v>167</v>
      </c>
      <c r="B9" s="26">
        <v>-1169156.2</v>
      </c>
      <c r="C9" s="26">
        <v>2433700.38</v>
      </c>
      <c r="D9" s="26">
        <v>4163699</v>
      </c>
      <c r="E9" s="26">
        <v>-2899154.82</v>
      </c>
    </row>
    <row r="10" spans="1:5" ht="12.75">
      <c r="A10" s="33" t="s">
        <v>183</v>
      </c>
      <c r="B10" s="26"/>
      <c r="C10" s="34"/>
      <c r="D10" s="26">
        <v>5628.27</v>
      </c>
      <c r="E10" s="26"/>
    </row>
    <row r="11" spans="1:5" ht="12.75">
      <c r="A11" s="33" t="s">
        <v>194</v>
      </c>
      <c r="B11" s="26"/>
      <c r="C11" s="34"/>
      <c r="D11" s="26">
        <v>14456.94</v>
      </c>
      <c r="E11" s="26"/>
    </row>
    <row r="12" spans="1:5" ht="12.75">
      <c r="A12" s="33" t="s">
        <v>203</v>
      </c>
      <c r="B12" s="26"/>
      <c r="C12" s="34"/>
      <c r="D12" s="26">
        <v>103869.5</v>
      </c>
      <c r="E12" s="26"/>
    </row>
    <row r="13" spans="1:5" ht="12.75">
      <c r="A13" s="33" t="s">
        <v>195</v>
      </c>
      <c r="B13" s="26"/>
      <c r="C13" s="34"/>
      <c r="D13" s="26">
        <v>689.44</v>
      </c>
      <c r="E13" s="26"/>
    </row>
    <row r="14" spans="1:5" ht="15.75" customHeight="1">
      <c r="A14" s="33" t="s">
        <v>187</v>
      </c>
      <c r="B14" s="26"/>
      <c r="C14" s="34"/>
      <c r="D14" s="26">
        <v>5501.07</v>
      </c>
      <c r="E14" s="26"/>
    </row>
    <row r="15" spans="1:5" ht="24">
      <c r="A15" s="33" t="s">
        <v>200</v>
      </c>
      <c r="B15" s="26"/>
      <c r="C15" s="34"/>
      <c r="D15" s="26">
        <v>2594.47</v>
      </c>
      <c r="E15" s="26"/>
    </row>
    <row r="16" spans="1:5" ht="12.75">
      <c r="A16" s="25" t="s">
        <v>175</v>
      </c>
      <c r="B16" s="26">
        <v>-842016.92</v>
      </c>
      <c r="C16" s="26">
        <v>1948010.11</v>
      </c>
      <c r="D16" s="26">
        <v>1567625.07</v>
      </c>
      <c r="E16" s="26">
        <v>-461631.8800000001</v>
      </c>
    </row>
    <row r="17" spans="1:5" ht="12.75">
      <c r="A17" s="25" t="s">
        <v>176</v>
      </c>
      <c r="B17" s="26">
        <v>-9326.1</v>
      </c>
      <c r="C17" s="26">
        <v>597368.45</v>
      </c>
      <c r="D17" s="26">
        <v>595048.36</v>
      </c>
      <c r="E17" s="26">
        <v>-7006.010000000009</v>
      </c>
    </row>
    <row r="18" spans="1:5" ht="12.75">
      <c r="A18" s="25" t="s">
        <v>210</v>
      </c>
      <c r="B18" s="26"/>
      <c r="C18" s="26">
        <v>143185.9</v>
      </c>
      <c r="D18" s="26">
        <v>143185.9</v>
      </c>
      <c r="E18" s="26">
        <v>0</v>
      </c>
    </row>
    <row r="19" spans="1:5" ht="12.75">
      <c r="A19" s="25" t="s">
        <v>177</v>
      </c>
      <c r="B19" s="26">
        <v>123838.84</v>
      </c>
      <c r="C19" s="26">
        <v>1566742.74</v>
      </c>
      <c r="D19" s="26">
        <v>1389721.1</v>
      </c>
      <c r="E19" s="26">
        <v>300860.48</v>
      </c>
    </row>
    <row r="20" spans="1:5" ht="12.75">
      <c r="A20" s="25" t="s">
        <v>178</v>
      </c>
      <c r="B20" s="26"/>
      <c r="C20" s="26">
        <v>9429.6</v>
      </c>
      <c r="D20" s="26">
        <v>9429.6</v>
      </c>
      <c r="E20" s="26">
        <v>0</v>
      </c>
    </row>
    <row r="21" spans="1:5" ht="24">
      <c r="A21" s="25" t="s">
        <v>179</v>
      </c>
      <c r="B21" s="26">
        <v>173173.89</v>
      </c>
      <c r="C21" s="26">
        <v>229993.79</v>
      </c>
      <c r="D21" s="26">
        <v>38583.54</v>
      </c>
      <c r="E21" s="26">
        <v>364584.1400000001</v>
      </c>
    </row>
    <row r="22" spans="1:5" ht="12.75">
      <c r="A22" s="25" t="s">
        <v>211</v>
      </c>
      <c r="B22" s="26">
        <v>625085.11</v>
      </c>
      <c r="C22" s="26">
        <v>673749.19</v>
      </c>
      <c r="D22" s="26">
        <v>516799.18</v>
      </c>
      <c r="E22" s="26">
        <v>782035.1199999999</v>
      </c>
    </row>
    <row r="23" spans="1:5" ht="12.75">
      <c r="A23" s="25" t="s">
        <v>180</v>
      </c>
      <c r="B23" s="26">
        <v>181660.83</v>
      </c>
      <c r="C23" s="26">
        <v>188319.04</v>
      </c>
      <c r="D23" s="26">
        <v>97196.44</v>
      </c>
      <c r="E23" s="26">
        <v>272783.43</v>
      </c>
    </row>
    <row r="24" spans="1:5" ht="28.5" customHeight="1">
      <c r="A24" s="29" t="s">
        <v>181</v>
      </c>
      <c r="B24" s="30">
        <f>SUM(B8:B23)</f>
        <v>-1051637.0900000003</v>
      </c>
      <c r="C24" s="30">
        <f>SUM(C8:C23)</f>
        <v>8784565.19</v>
      </c>
      <c r="D24" s="30">
        <f>D23+D22+D21+D20+D19+D18+D17+D16+D9+D8</f>
        <v>9518297.030000001</v>
      </c>
      <c r="E24" s="30">
        <f>SUM(E8:E23)</f>
        <v>-1785368.9299999997</v>
      </c>
    </row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5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-141335.61</v>
      </c>
      <c r="C8" s="27">
        <v>1121085.66</v>
      </c>
      <c r="D8" s="26">
        <v>1115763.75</v>
      </c>
      <c r="E8" s="26">
        <v>-136013.70000000007</v>
      </c>
    </row>
    <row r="9" spans="1:5" ht="12.75">
      <c r="A9" s="25" t="s">
        <v>167</v>
      </c>
      <c r="B9" s="26">
        <v>-1423430.91</v>
      </c>
      <c r="C9" s="27">
        <v>2740415.4</v>
      </c>
      <c r="D9" s="26">
        <v>4695674.45</v>
      </c>
      <c r="E9" s="26">
        <v>-3378689.96</v>
      </c>
    </row>
    <row r="10" spans="1:5" ht="12.75">
      <c r="A10" s="33" t="s">
        <v>183</v>
      </c>
      <c r="B10" s="26"/>
      <c r="C10" s="27"/>
      <c r="D10" s="26">
        <v>5628.27</v>
      </c>
      <c r="E10" s="26"/>
    </row>
    <row r="11" spans="1:5" ht="12.75">
      <c r="A11" s="33" t="s">
        <v>194</v>
      </c>
      <c r="B11" s="26"/>
      <c r="C11" s="27"/>
      <c r="D11" s="26">
        <v>15739.02</v>
      </c>
      <c r="E11" s="26"/>
    </row>
    <row r="12" spans="1:5" ht="12.75">
      <c r="A12" s="33" t="s">
        <v>203</v>
      </c>
      <c r="B12" s="26"/>
      <c r="C12" s="27"/>
      <c r="D12" s="26">
        <v>116241.54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5.75" customHeight="1">
      <c r="A14" s="33" t="s">
        <v>196</v>
      </c>
      <c r="B14" s="26"/>
      <c r="C14" s="27"/>
      <c r="D14" s="26">
        <v>6156.32</v>
      </c>
      <c r="E14" s="26"/>
    </row>
    <row r="15" spans="1:5" ht="24">
      <c r="A15" s="33" t="s">
        <v>189</v>
      </c>
      <c r="B15" s="26"/>
      <c r="C15" s="27"/>
      <c r="D15" s="26">
        <v>2903.51</v>
      </c>
      <c r="E15" s="26"/>
    </row>
    <row r="16" spans="1:5" ht="12.75">
      <c r="A16" s="25" t="s">
        <v>175</v>
      </c>
      <c r="B16" s="26">
        <v>-781988.22</v>
      </c>
      <c r="C16" s="27">
        <v>2196908.76</v>
      </c>
      <c r="D16" s="26">
        <v>466687.47</v>
      </c>
      <c r="E16" s="26">
        <v>948233.0699999998</v>
      </c>
    </row>
    <row r="17" spans="1:5" ht="12.75">
      <c r="A17" s="25" t="s">
        <v>176</v>
      </c>
      <c r="B17" s="26">
        <v>-18595.28</v>
      </c>
      <c r="C17" s="27">
        <v>673695.9</v>
      </c>
      <c r="D17" s="26">
        <v>670820.62</v>
      </c>
      <c r="E17" s="26">
        <v>-15720</v>
      </c>
    </row>
    <row r="18" spans="1:5" ht="12.75">
      <c r="A18" s="25" t="s">
        <v>210</v>
      </c>
      <c r="B18" s="26"/>
      <c r="C18" s="27">
        <v>215298.12</v>
      </c>
      <c r="D18" s="26">
        <v>215298.12</v>
      </c>
      <c r="E18" s="26">
        <v>0</v>
      </c>
    </row>
    <row r="19" spans="1:5" ht="12.75">
      <c r="A19" s="25" t="s">
        <v>177</v>
      </c>
      <c r="B19" s="26">
        <v>151944.16</v>
      </c>
      <c r="C19" s="27">
        <v>1766927.22</v>
      </c>
      <c r="D19" s="26">
        <v>1555252.37</v>
      </c>
      <c r="E19" s="26">
        <v>363619.0099999998</v>
      </c>
    </row>
    <row r="20" spans="1:5" ht="12.75">
      <c r="A20" s="25" t="s">
        <v>178</v>
      </c>
      <c r="B20" s="26"/>
      <c r="C20" s="27">
        <v>1082.88</v>
      </c>
      <c r="D20" s="26">
        <v>1082.88</v>
      </c>
      <c r="E20" s="26">
        <v>0</v>
      </c>
    </row>
    <row r="21" spans="1:5" ht="24">
      <c r="A21" s="25" t="s">
        <v>179</v>
      </c>
      <c r="B21" s="26">
        <v>197860.12</v>
      </c>
      <c r="C21" s="27">
        <v>259048.8</v>
      </c>
      <c r="D21" s="26">
        <v>37814.54</v>
      </c>
      <c r="E21" s="26">
        <v>419094.38</v>
      </c>
    </row>
    <row r="22" spans="1:5" ht="12.75">
      <c r="A22" s="25" t="s">
        <v>211</v>
      </c>
      <c r="B22" s="26">
        <v>634516.61</v>
      </c>
      <c r="C22" s="27">
        <v>758563.07</v>
      </c>
      <c r="D22" s="26">
        <v>598335.08</v>
      </c>
      <c r="E22" s="26">
        <v>794744.6</v>
      </c>
    </row>
    <row r="23" spans="1:5" ht="12.75">
      <c r="A23" s="25" t="s">
        <v>180</v>
      </c>
      <c r="B23" s="26">
        <v>255872.87</v>
      </c>
      <c r="C23" s="27">
        <v>212381.16</v>
      </c>
      <c r="D23" s="26">
        <v>86607.64</v>
      </c>
      <c r="E23" s="26">
        <v>381646.39</v>
      </c>
    </row>
    <row r="24" spans="1:5" ht="28.5" customHeight="1">
      <c r="A24" s="29" t="s">
        <v>181</v>
      </c>
      <c r="B24" s="30">
        <f>SUM(B8:B23)</f>
        <v>-1125156.2599999998</v>
      </c>
      <c r="C24" s="31">
        <f>SUM(C8:C23)</f>
        <v>9945406.970000003</v>
      </c>
      <c r="D24" s="30">
        <f>D23+D22+D21+D20+D19+D18+D17+D16+D8+D9</f>
        <v>9443336.920000002</v>
      </c>
      <c r="E24" s="30">
        <f>SUM(E8:E23)</f>
        <v>-623086.2100000007</v>
      </c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-200120.73</v>
      </c>
      <c r="C8" s="26">
        <v>602441.16</v>
      </c>
      <c r="D8" s="26">
        <v>627452.48</v>
      </c>
      <c r="E8" s="26">
        <v>-225132.04999999993</v>
      </c>
    </row>
    <row r="9" spans="1:5" ht="12.75">
      <c r="A9" s="25" t="s">
        <v>167</v>
      </c>
      <c r="B9" s="26">
        <v>-1371649.37</v>
      </c>
      <c r="C9" s="26">
        <v>1517666.26</v>
      </c>
      <c r="D9" s="26">
        <v>270553.02</v>
      </c>
      <c r="E9" s="26">
        <v>-124536.13000000012</v>
      </c>
    </row>
    <row r="10" spans="1:5" ht="12.75">
      <c r="A10" s="25" t="s">
        <v>183</v>
      </c>
      <c r="B10" s="26"/>
      <c r="C10" s="34"/>
      <c r="D10" s="26">
        <v>3309.31</v>
      </c>
      <c r="E10" s="26"/>
    </row>
    <row r="11" spans="1:5" ht="12.75">
      <c r="A11" s="25" t="s">
        <v>194</v>
      </c>
      <c r="B11" s="26"/>
      <c r="C11" s="34"/>
      <c r="D11" s="26">
        <v>2836.05</v>
      </c>
      <c r="E11" s="26"/>
    </row>
    <row r="12" spans="1:5" ht="12.75">
      <c r="A12" s="25" t="s">
        <v>203</v>
      </c>
      <c r="B12" s="26"/>
      <c r="C12" s="34"/>
      <c r="D12" s="26">
        <v>65386.53</v>
      </c>
      <c r="E12" s="26"/>
    </row>
    <row r="13" spans="1:5" ht="12.75">
      <c r="A13" s="25" t="s">
        <v>195</v>
      </c>
      <c r="B13" s="26"/>
      <c r="C13" s="34"/>
      <c r="D13" s="26">
        <v>689.44</v>
      </c>
      <c r="E13" s="26"/>
    </row>
    <row r="14" spans="1:5" ht="15.75" customHeight="1">
      <c r="A14" s="25" t="s">
        <v>196</v>
      </c>
      <c r="B14" s="26"/>
      <c r="C14" s="34"/>
      <c r="D14" s="26">
        <v>3464.98</v>
      </c>
      <c r="E14" s="26"/>
    </row>
    <row r="15" spans="1:5" ht="15.75" customHeight="1">
      <c r="A15" s="33" t="s">
        <v>197</v>
      </c>
      <c r="B15" s="26"/>
      <c r="C15" s="34"/>
      <c r="D15" s="26">
        <v>132738.64</v>
      </c>
      <c r="E15" s="26"/>
    </row>
    <row r="16" spans="1:5" ht="24">
      <c r="A16" s="25" t="s">
        <v>189</v>
      </c>
      <c r="B16" s="26"/>
      <c r="C16" s="34"/>
      <c r="D16" s="26">
        <v>1632.8</v>
      </c>
      <c r="E16" s="26"/>
    </row>
    <row r="17" spans="1:5" ht="12.75">
      <c r="A17" s="25" t="s">
        <v>175</v>
      </c>
      <c r="B17" s="26">
        <v>1601027.24</v>
      </c>
      <c r="C17" s="26">
        <v>1246653.5</v>
      </c>
      <c r="D17" s="26">
        <v>497950.46</v>
      </c>
      <c r="E17" s="26">
        <v>2349730.2800000003</v>
      </c>
    </row>
    <row r="18" spans="1:5" ht="12.75">
      <c r="A18" s="25" t="s">
        <v>176</v>
      </c>
      <c r="B18" s="26">
        <v>-22700.75</v>
      </c>
      <c r="C18" s="26">
        <v>386289.14</v>
      </c>
      <c r="D18" s="26">
        <v>386289.14</v>
      </c>
      <c r="E18" s="26">
        <v>-22700.75</v>
      </c>
    </row>
    <row r="19" spans="1:5" ht="12.75">
      <c r="A19" s="25" t="s">
        <v>177</v>
      </c>
      <c r="B19" s="26">
        <v>-24031.63</v>
      </c>
      <c r="C19" s="26">
        <v>892169.07</v>
      </c>
      <c r="D19" s="26">
        <v>874600.1</v>
      </c>
      <c r="E19" s="26">
        <v>-6462.660000000033</v>
      </c>
    </row>
    <row r="20" spans="1:5" ht="24">
      <c r="A20" s="25" t="s">
        <v>179</v>
      </c>
      <c r="B20" s="26">
        <v>90180.45</v>
      </c>
      <c r="C20" s="26">
        <v>148735.88</v>
      </c>
      <c r="D20" s="26">
        <v>37814.54</v>
      </c>
      <c r="E20" s="26">
        <v>201101.79</v>
      </c>
    </row>
    <row r="21" spans="1:5" ht="12.75">
      <c r="A21" s="25" t="s">
        <v>180</v>
      </c>
      <c r="B21" s="26">
        <v>10691.22</v>
      </c>
      <c r="C21" s="26">
        <v>21987</v>
      </c>
      <c r="D21" s="26">
        <v>21987</v>
      </c>
      <c r="E21" s="26">
        <v>10691.22</v>
      </c>
    </row>
    <row r="22" spans="1:5" ht="12.75">
      <c r="A22" s="29" t="s">
        <v>181</v>
      </c>
      <c r="B22" s="30">
        <f>SUM(B8:B21)</f>
        <v>83396.42999999989</v>
      </c>
      <c r="C22" s="30">
        <f>SUM(C8:C21)</f>
        <v>4815942.01</v>
      </c>
      <c r="D22" s="30">
        <f>D21+D20+D19+D18+D17+D9+D8</f>
        <v>2716646.74</v>
      </c>
      <c r="E22" s="30">
        <f>SUM(E8:E21)</f>
        <v>2182691.7</v>
      </c>
    </row>
    <row r="23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-20948.44</v>
      </c>
      <c r="C8" s="27">
        <v>179420.88</v>
      </c>
      <c r="D8" s="26">
        <v>176220.04</v>
      </c>
      <c r="E8" s="26">
        <v>-17747.600000000006</v>
      </c>
    </row>
    <row r="9" spans="1:5" ht="12.75">
      <c r="A9" s="25" t="s">
        <v>167</v>
      </c>
      <c r="B9" s="26">
        <v>-144546.65</v>
      </c>
      <c r="C9" s="27">
        <v>437581.3</v>
      </c>
      <c r="D9" s="26">
        <v>751711.79</v>
      </c>
      <c r="E9" s="26">
        <v>-458677.14</v>
      </c>
    </row>
    <row r="10" spans="1:5" ht="12.75">
      <c r="A10" s="33" t="s">
        <v>183</v>
      </c>
      <c r="B10" s="26"/>
      <c r="C10" s="27"/>
      <c r="D10" s="26">
        <v>3309.31</v>
      </c>
      <c r="E10" s="26"/>
    </row>
    <row r="11" spans="1:5" ht="12.75">
      <c r="A11" s="33" t="s">
        <v>184</v>
      </c>
      <c r="B11" s="26"/>
      <c r="C11" s="27"/>
      <c r="D11" s="26">
        <v>784.35</v>
      </c>
      <c r="E11" s="26"/>
    </row>
    <row r="12" spans="1:5" ht="12.75">
      <c r="A12" s="33" t="s">
        <v>185</v>
      </c>
      <c r="B12" s="26"/>
      <c r="C12" s="27"/>
      <c r="D12" s="26">
        <v>18358.8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5.75" customHeight="1">
      <c r="A14" s="33" t="s">
        <v>196</v>
      </c>
      <c r="B14" s="26"/>
      <c r="C14" s="27"/>
      <c r="D14" s="26">
        <v>972.31</v>
      </c>
      <c r="E14" s="26"/>
    </row>
    <row r="15" spans="1:5" ht="12.75">
      <c r="A15" s="33" t="s">
        <v>188</v>
      </c>
      <c r="B15" s="26"/>
      <c r="C15" s="27"/>
      <c r="D15" s="26">
        <v>22302</v>
      </c>
      <c r="E15" s="26"/>
    </row>
    <row r="16" spans="1:5" ht="24">
      <c r="A16" s="33" t="s">
        <v>189</v>
      </c>
      <c r="B16" s="26"/>
      <c r="C16" s="27"/>
      <c r="D16" s="26">
        <v>458.57</v>
      </c>
      <c r="E16" s="26"/>
    </row>
    <row r="17" spans="1:5" ht="12.75">
      <c r="A17" s="25" t="s">
        <v>175</v>
      </c>
      <c r="B17" s="26">
        <v>-431812.23</v>
      </c>
      <c r="C17" s="27">
        <v>351597.72</v>
      </c>
      <c r="D17" s="26">
        <v>250014</v>
      </c>
      <c r="E17" s="26">
        <v>-330228.51</v>
      </c>
    </row>
    <row r="18" spans="1:5" ht="12.75">
      <c r="A18" s="25" t="s">
        <v>176</v>
      </c>
      <c r="B18" s="26">
        <v>-8710.2</v>
      </c>
      <c r="C18" s="27">
        <v>107819.88</v>
      </c>
      <c r="D18" s="26">
        <v>105820.8</v>
      </c>
      <c r="E18" s="26">
        <v>-6711.119999999995</v>
      </c>
    </row>
    <row r="19" spans="1:5" ht="12.75">
      <c r="A19" s="25" t="s">
        <v>177</v>
      </c>
      <c r="B19" s="26">
        <v>-9549.43</v>
      </c>
      <c r="C19" s="27">
        <v>282782.32</v>
      </c>
      <c r="D19" s="26">
        <v>293938.2</v>
      </c>
      <c r="E19" s="26">
        <v>-20705.309999999998</v>
      </c>
    </row>
    <row r="20" spans="1:5" ht="24">
      <c r="A20" s="25" t="s">
        <v>179</v>
      </c>
      <c r="B20" s="26">
        <v>3073.25</v>
      </c>
      <c r="C20" s="27">
        <v>41511.9</v>
      </c>
      <c r="D20" s="26">
        <v>37814.54</v>
      </c>
      <c r="E20" s="26">
        <v>6770.61</v>
      </c>
    </row>
    <row r="21" spans="1:5" ht="12.75">
      <c r="A21" s="25" t="s">
        <v>211</v>
      </c>
      <c r="B21" s="26">
        <v>-282395.65</v>
      </c>
      <c r="C21" s="27">
        <v>77175.48</v>
      </c>
      <c r="D21" s="26">
        <v>166303.8</v>
      </c>
      <c r="E21" s="26">
        <v>-371523.97</v>
      </c>
    </row>
    <row r="22" spans="1:5" ht="12.75">
      <c r="A22" s="25" t="s">
        <v>180</v>
      </c>
      <c r="B22" s="26">
        <v>6944.83</v>
      </c>
      <c r="C22" s="27">
        <v>7243.48</v>
      </c>
      <c r="D22" s="26">
        <v>7243.48</v>
      </c>
      <c r="E22" s="26">
        <v>6944.83</v>
      </c>
    </row>
    <row r="23" spans="1:5" ht="12.75">
      <c r="A23" s="29" t="s">
        <v>181</v>
      </c>
      <c r="B23" s="30">
        <f>SUM(B8:B22)</f>
        <v>-887944.52</v>
      </c>
      <c r="C23" s="31">
        <f>SUM(C8:C22)</f>
        <v>1485132.9599999997</v>
      </c>
      <c r="D23" s="30">
        <f>D22+D21+D20+D19+D18+D17+D8+D9</f>
        <v>1789066.6500000001</v>
      </c>
      <c r="E23" s="30">
        <f>SUM(E8:E22)</f>
        <v>-1191878.21</v>
      </c>
    </row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-14980.66</v>
      </c>
      <c r="C8" s="27">
        <v>156989.7</v>
      </c>
      <c r="D8" s="26">
        <v>154331.17</v>
      </c>
      <c r="E8" s="26">
        <v>-12322.130000000005</v>
      </c>
    </row>
    <row r="9" spans="1:5" ht="12.75">
      <c r="A9" s="25" t="s">
        <v>167</v>
      </c>
      <c r="B9" s="26">
        <v>-446718.78</v>
      </c>
      <c r="C9" s="27">
        <v>360625.12</v>
      </c>
      <c r="D9" s="26">
        <v>558734.76</v>
      </c>
      <c r="E9" s="26">
        <v>-644828.42</v>
      </c>
    </row>
    <row r="10" spans="1:5" ht="12.75">
      <c r="A10" s="25" t="s">
        <v>183</v>
      </c>
      <c r="B10" s="26"/>
      <c r="C10" s="27"/>
      <c r="D10" s="26">
        <v>3309.31</v>
      </c>
      <c r="E10" s="26"/>
    </row>
    <row r="11" spans="1:5" ht="12.75">
      <c r="A11" s="25" t="s">
        <v>184</v>
      </c>
      <c r="B11" s="26"/>
      <c r="C11" s="27"/>
      <c r="D11" s="26">
        <v>1794.24</v>
      </c>
      <c r="E11" s="26"/>
    </row>
    <row r="12" spans="1:5" ht="12.75">
      <c r="A12" s="25" t="s">
        <v>185</v>
      </c>
      <c r="B12" s="26"/>
      <c r="C12" s="27"/>
      <c r="D12" s="26">
        <v>16032.65</v>
      </c>
      <c r="E12" s="26"/>
    </row>
    <row r="13" spans="1:5" ht="12.75">
      <c r="A13" s="25" t="s">
        <v>195</v>
      </c>
      <c r="B13" s="26"/>
      <c r="C13" s="27"/>
      <c r="D13" s="26">
        <v>689.44</v>
      </c>
      <c r="E13" s="26"/>
    </row>
    <row r="14" spans="1:5" ht="15.75" customHeight="1">
      <c r="A14" s="25" t="s">
        <v>196</v>
      </c>
      <c r="B14" s="26"/>
      <c r="C14" s="27"/>
      <c r="D14" s="26">
        <v>843.94</v>
      </c>
      <c r="E14" s="26"/>
    </row>
    <row r="15" spans="1:5" ht="12.75">
      <c r="A15" s="25" t="s">
        <v>188</v>
      </c>
      <c r="B15" s="26"/>
      <c r="C15" s="27"/>
      <c r="D15" s="26">
        <v>104031</v>
      </c>
      <c r="E15" s="26"/>
    </row>
    <row r="16" spans="1:5" ht="24">
      <c r="A16" s="25" t="s">
        <v>189</v>
      </c>
      <c r="B16" s="26"/>
      <c r="C16" s="27"/>
      <c r="D16" s="26">
        <v>401.6</v>
      </c>
      <c r="E16" s="26"/>
    </row>
    <row r="17" spans="1:5" ht="12.75">
      <c r="A17" s="25" t="s">
        <v>175</v>
      </c>
      <c r="B17" s="26">
        <v>-133389.27</v>
      </c>
      <c r="C17" s="27">
        <v>307640.64</v>
      </c>
      <c r="D17" s="26">
        <v>894246.28</v>
      </c>
      <c r="E17" s="26">
        <v>-719994.91</v>
      </c>
    </row>
    <row r="18" spans="1:5" ht="12.75">
      <c r="A18" s="25" t="s">
        <v>176</v>
      </c>
      <c r="B18" s="26">
        <v>3095.73</v>
      </c>
      <c r="C18" s="27">
        <v>94339.8</v>
      </c>
      <c r="D18" s="26">
        <v>95100.52</v>
      </c>
      <c r="E18" s="26">
        <v>2335.0099999999948</v>
      </c>
    </row>
    <row r="19" spans="1:5" ht="12.75">
      <c r="A19" s="25" t="s">
        <v>177</v>
      </c>
      <c r="B19" s="26">
        <v>-24570.3</v>
      </c>
      <c r="C19" s="27">
        <v>197052.54</v>
      </c>
      <c r="D19" s="26">
        <v>215120.22</v>
      </c>
      <c r="E19" s="26">
        <v>-42637.97999999998</v>
      </c>
    </row>
    <row r="20" spans="1:5" ht="12.75">
      <c r="A20" s="25" t="s">
        <v>178</v>
      </c>
      <c r="B20" s="26"/>
      <c r="C20" s="27">
        <v>262.06</v>
      </c>
      <c r="D20" s="26">
        <v>262.06</v>
      </c>
      <c r="E20" s="26">
        <v>0</v>
      </c>
    </row>
    <row r="21" spans="1:5" ht="24">
      <c r="A21" s="25" t="s">
        <v>179</v>
      </c>
      <c r="B21" s="26">
        <v>-480.47</v>
      </c>
      <c r="C21" s="27">
        <v>36321.98</v>
      </c>
      <c r="D21" s="26">
        <v>37814.54</v>
      </c>
      <c r="E21" s="26">
        <v>-1973.0299999999988</v>
      </c>
    </row>
    <row r="22" spans="1:5" ht="12.75">
      <c r="A22" s="25" t="s">
        <v>180</v>
      </c>
      <c r="B22" s="26">
        <v>7373.17</v>
      </c>
      <c r="C22" s="27">
        <v>31692.96</v>
      </c>
      <c r="D22" s="26">
        <v>37958.19</v>
      </c>
      <c r="E22" s="26">
        <v>1107.939999999995</v>
      </c>
    </row>
    <row r="23" spans="1:5" ht="12.75">
      <c r="A23" s="29" t="s">
        <v>181</v>
      </c>
      <c r="B23" s="30">
        <f>SUM(B8:B22)</f>
        <v>-609670.58</v>
      </c>
      <c r="C23" s="31">
        <f>SUM(C8:C22)</f>
        <v>1184924.8</v>
      </c>
      <c r="D23" s="30">
        <f>D22+D21+D20+D19+D18+D17+D8+D9</f>
        <v>1993567.74</v>
      </c>
      <c r="E23" s="30">
        <f>SUM(E8:E22)</f>
        <v>-1418313.52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-17478.93</v>
      </c>
      <c r="C8" s="37">
        <v>133684.56</v>
      </c>
      <c r="D8" s="37">
        <v>130203.96</v>
      </c>
      <c r="E8" s="37">
        <v>-13998.330000000002</v>
      </c>
    </row>
    <row r="9" spans="1:5" ht="12.75">
      <c r="A9" s="33" t="s">
        <v>167</v>
      </c>
      <c r="B9" s="37">
        <v>-278232.09</v>
      </c>
      <c r="C9" s="37">
        <v>323121.3</v>
      </c>
      <c r="D9" s="37">
        <v>623538.2</v>
      </c>
      <c r="E9" s="37">
        <v>-578648.99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3987.2</v>
      </c>
      <c r="E11" s="37"/>
    </row>
    <row r="12" spans="1:5" ht="12.75">
      <c r="A12" s="33" t="s">
        <v>203</v>
      </c>
      <c r="B12" s="37"/>
      <c r="C12" s="37"/>
      <c r="D12" s="37">
        <v>13564.8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196</v>
      </c>
      <c r="B14" s="37"/>
      <c r="C14" s="37"/>
      <c r="D14" s="37">
        <v>718.41</v>
      </c>
      <c r="E14" s="37"/>
    </row>
    <row r="15" spans="1:5" ht="15.75" customHeight="1">
      <c r="A15" s="33" t="s">
        <v>188</v>
      </c>
      <c r="B15" s="37"/>
      <c r="C15" s="37"/>
      <c r="D15" s="37">
        <v>33453</v>
      </c>
      <c r="E15" s="37"/>
    </row>
    <row r="16" spans="1:5" ht="24">
      <c r="A16" s="33" t="s">
        <v>200</v>
      </c>
      <c r="B16" s="37"/>
      <c r="C16" s="37"/>
      <c r="D16" s="37">
        <v>338.83</v>
      </c>
      <c r="E16" s="37"/>
    </row>
    <row r="17" spans="1:5" ht="12.75">
      <c r="A17" s="33" t="s">
        <v>175</v>
      </c>
      <c r="B17" s="37">
        <v>114541.68</v>
      </c>
      <c r="C17" s="37">
        <v>261970.32</v>
      </c>
      <c r="D17" s="37">
        <v>19864</v>
      </c>
      <c r="E17" s="37">
        <v>356648</v>
      </c>
    </row>
    <row r="18" spans="1:5" ht="12.75">
      <c r="A18" s="33" t="s">
        <v>176</v>
      </c>
      <c r="B18" s="37">
        <v>-377937</v>
      </c>
      <c r="C18" s="37">
        <v>80334.78</v>
      </c>
      <c r="D18" s="37">
        <v>79865.78</v>
      </c>
      <c r="E18" s="37">
        <v>-377468</v>
      </c>
    </row>
    <row r="19" spans="1:5" ht="12.75">
      <c r="A19" s="33" t="s">
        <v>177</v>
      </c>
      <c r="B19" s="37">
        <v>21998.97</v>
      </c>
      <c r="C19" s="37">
        <v>210696.72</v>
      </c>
      <c r="D19" s="37">
        <v>181489.95</v>
      </c>
      <c r="E19" s="37">
        <v>51205.73999999999</v>
      </c>
    </row>
    <row r="20" spans="1:5" ht="24">
      <c r="A20" s="33" t="s">
        <v>179</v>
      </c>
      <c r="B20" s="37">
        <v>-7680.62</v>
      </c>
      <c r="C20" s="37">
        <v>30929.94</v>
      </c>
      <c r="D20" s="37">
        <v>77383.94</v>
      </c>
      <c r="E20" s="37">
        <v>-54134.62</v>
      </c>
    </row>
    <row r="21" spans="1:5" ht="12.75">
      <c r="A21" s="33" t="s">
        <v>180</v>
      </c>
      <c r="B21" s="37">
        <v>7240.49</v>
      </c>
      <c r="C21" s="37">
        <v>25325.28</v>
      </c>
      <c r="D21" s="37">
        <v>20368.49</v>
      </c>
      <c r="E21" s="37">
        <v>12197.279999999995</v>
      </c>
    </row>
    <row r="22" spans="1:5" ht="12.75">
      <c r="A22" s="29" t="s">
        <v>181</v>
      </c>
      <c r="B22" s="31">
        <f>SUM(B8:B21)</f>
        <v>-537547.5000000001</v>
      </c>
      <c r="C22" s="31">
        <f>SUM(C8:C21)</f>
        <v>1066062.9</v>
      </c>
      <c r="D22" s="31">
        <f>D8+D9+D17+D18+D19+D20+D21</f>
        <v>1132714.3199999998</v>
      </c>
      <c r="E22" s="31">
        <f>SUM(E8:E21)</f>
        <v>-604198.9199999999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-27011.49</v>
      </c>
      <c r="C8" s="26">
        <v>78258.36</v>
      </c>
      <c r="D8" s="26">
        <v>85535.43</v>
      </c>
      <c r="E8" s="26">
        <v>-34288.56</v>
      </c>
    </row>
    <row r="9" spans="1:5" ht="12.75">
      <c r="A9" s="25" t="s">
        <v>167</v>
      </c>
      <c r="B9" s="26">
        <v>-248026.39</v>
      </c>
      <c r="C9" s="26">
        <v>205048.87</v>
      </c>
      <c r="D9" s="26">
        <v>312657.95</v>
      </c>
      <c r="E9" s="26">
        <v>-355635.47</v>
      </c>
    </row>
    <row r="10" spans="1:5" ht="12.75">
      <c r="A10" s="33" t="s">
        <v>193</v>
      </c>
      <c r="B10" s="26"/>
      <c r="C10" s="34"/>
      <c r="D10" s="26">
        <v>3309.31</v>
      </c>
      <c r="E10" s="26"/>
    </row>
    <row r="11" spans="1:5" ht="12.75">
      <c r="A11" s="33" t="s">
        <v>194</v>
      </c>
      <c r="B11" s="26"/>
      <c r="C11" s="34"/>
      <c r="D11" s="26">
        <v>366.03</v>
      </c>
      <c r="E11" s="26"/>
    </row>
    <row r="12" spans="1:5" ht="12.75">
      <c r="A12" s="33" t="s">
        <v>185</v>
      </c>
      <c r="B12" s="26"/>
      <c r="C12" s="34"/>
      <c r="D12" s="26">
        <v>8911.18</v>
      </c>
      <c r="E12" s="26"/>
    </row>
    <row r="13" spans="1:5" ht="12.75">
      <c r="A13" s="33" t="s">
        <v>186</v>
      </c>
      <c r="B13" s="26"/>
      <c r="C13" s="34"/>
      <c r="D13" s="26">
        <v>689.44</v>
      </c>
      <c r="E13" s="26"/>
    </row>
    <row r="14" spans="1:5" ht="15.75" customHeight="1">
      <c r="A14" s="33" t="s">
        <v>187</v>
      </c>
      <c r="B14" s="26"/>
      <c r="C14" s="34"/>
      <c r="D14" s="26">
        <v>471.95</v>
      </c>
      <c r="E14" s="26"/>
    </row>
    <row r="15" spans="1:5" ht="12.75">
      <c r="A15" s="33" t="s">
        <v>197</v>
      </c>
      <c r="B15" s="26"/>
      <c r="C15" s="34"/>
      <c r="D15" s="26">
        <v>50463</v>
      </c>
      <c r="E15" s="26"/>
    </row>
    <row r="16" spans="1:5" ht="24">
      <c r="A16" s="33" t="s">
        <v>200</v>
      </c>
      <c r="B16" s="26"/>
      <c r="C16" s="34"/>
      <c r="D16" s="26">
        <v>222.58</v>
      </c>
      <c r="E16" s="26"/>
    </row>
    <row r="17" spans="1:5" ht="12.75">
      <c r="A17" s="25" t="s">
        <v>175</v>
      </c>
      <c r="B17" s="26">
        <v>189189.92</v>
      </c>
      <c r="C17" s="26">
        <v>168513.55</v>
      </c>
      <c r="D17" s="26">
        <v>747532.82</v>
      </c>
      <c r="E17" s="26">
        <v>-389829.35</v>
      </c>
    </row>
    <row r="18" spans="1:5" ht="12.75">
      <c r="A18" s="25" t="s">
        <v>176</v>
      </c>
      <c r="B18" s="26">
        <v>-28829.34</v>
      </c>
      <c r="C18" s="26">
        <v>48235.57</v>
      </c>
      <c r="D18" s="26">
        <v>47653.57</v>
      </c>
      <c r="E18" s="26">
        <v>-28247.34</v>
      </c>
    </row>
    <row r="19" spans="1:5" ht="12.75">
      <c r="A19" s="25" t="s">
        <v>177</v>
      </c>
      <c r="B19" s="26">
        <v>-18019.84</v>
      </c>
      <c r="C19" s="26">
        <v>131603.58</v>
      </c>
      <c r="D19" s="26">
        <v>152209.14</v>
      </c>
      <c r="E19" s="26">
        <v>-38625.40000000002</v>
      </c>
    </row>
    <row r="20" spans="1:5" ht="24">
      <c r="A20" s="25" t="s">
        <v>179</v>
      </c>
      <c r="B20" s="26">
        <v>-20742.32</v>
      </c>
      <c r="C20" s="26">
        <v>18106.36</v>
      </c>
      <c r="D20" s="26">
        <v>37814.54</v>
      </c>
      <c r="E20" s="26">
        <v>-40450.5</v>
      </c>
    </row>
    <row r="21" spans="1:5" ht="12.75">
      <c r="A21" s="25" t="s">
        <v>180</v>
      </c>
      <c r="B21" s="26">
        <v>-10015.81</v>
      </c>
      <c r="C21" s="26">
        <v>3340.15</v>
      </c>
      <c r="D21" s="26">
        <v>13407.12</v>
      </c>
      <c r="E21" s="26">
        <v>-20082.78</v>
      </c>
    </row>
    <row r="22" spans="1:5" ht="12.75">
      <c r="A22" s="29" t="s">
        <v>181</v>
      </c>
      <c r="B22" s="30">
        <f>SUM(B8:B21)</f>
        <v>-163455.27</v>
      </c>
      <c r="C22" s="30">
        <f>SUM(C8:C21)</f>
        <v>653106.44</v>
      </c>
      <c r="D22" s="30">
        <f>D21+D20+D19+D18+D17+D9+D8</f>
        <v>1396810.5699999998</v>
      </c>
      <c r="E22" s="30">
        <f>SUM(E8:E21)</f>
        <v>-907159.3999999999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-8074.96</v>
      </c>
      <c r="C8" s="27">
        <v>50671.2</v>
      </c>
      <c r="D8" s="26">
        <v>50827.21</v>
      </c>
      <c r="E8" s="26">
        <v>-8230.970000000001</v>
      </c>
    </row>
    <row r="9" spans="1:5" ht="12.75">
      <c r="A9" s="25" t="s">
        <v>167</v>
      </c>
      <c r="B9" s="26">
        <v>-56175.43</v>
      </c>
      <c r="C9" s="27">
        <v>114242.3</v>
      </c>
      <c r="D9" s="26">
        <v>187728.44</v>
      </c>
      <c r="E9" s="26">
        <v>-129661.57</v>
      </c>
    </row>
    <row r="10" spans="1:5" ht="12.75">
      <c r="A10" s="33" t="s">
        <v>183</v>
      </c>
      <c r="B10" s="26"/>
      <c r="C10" s="27"/>
      <c r="D10" s="26">
        <v>3309.31</v>
      </c>
      <c r="E10" s="26"/>
    </row>
    <row r="11" spans="1:5" ht="12.75">
      <c r="A11" s="33" t="s">
        <v>194</v>
      </c>
      <c r="B11" s="26"/>
      <c r="C11" s="27"/>
      <c r="D11" s="26">
        <v>348.6</v>
      </c>
      <c r="E11" s="26"/>
    </row>
    <row r="12" spans="1:5" ht="12.75">
      <c r="A12" s="33" t="s">
        <v>185</v>
      </c>
      <c r="B12" s="26"/>
      <c r="C12" s="27"/>
      <c r="D12" s="26">
        <v>5295.24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5.75" customHeight="1">
      <c r="A14" s="33" t="s">
        <v>196</v>
      </c>
      <c r="B14" s="26"/>
      <c r="C14" s="27"/>
      <c r="D14" s="26">
        <v>280.45</v>
      </c>
      <c r="E14" s="26"/>
    </row>
    <row r="15" spans="1:5" ht="12.75">
      <c r="A15" s="33" t="s">
        <v>188</v>
      </c>
      <c r="B15" s="26"/>
      <c r="C15" s="27"/>
      <c r="D15" s="26">
        <v>2700</v>
      </c>
      <c r="E15" s="26"/>
    </row>
    <row r="16" spans="1:5" ht="24">
      <c r="A16" s="33" t="s">
        <v>200</v>
      </c>
      <c r="B16" s="26"/>
      <c r="C16" s="27"/>
      <c r="D16" s="26">
        <v>132.26</v>
      </c>
      <c r="E16" s="26"/>
    </row>
    <row r="17" spans="1:5" ht="12.75">
      <c r="A17" s="25" t="s">
        <v>175</v>
      </c>
      <c r="B17" s="26">
        <v>-244965.92</v>
      </c>
      <c r="C17" s="27">
        <v>99296.28</v>
      </c>
      <c r="D17" s="26">
        <v>0</v>
      </c>
      <c r="E17" s="26">
        <v>-145669.64</v>
      </c>
    </row>
    <row r="18" spans="1:5" ht="12.75">
      <c r="A18" s="25" t="s">
        <v>176</v>
      </c>
      <c r="B18" s="26">
        <v>-1905.25</v>
      </c>
      <c r="C18" s="27">
        <v>30449.76</v>
      </c>
      <c r="D18" s="26">
        <v>29563.23</v>
      </c>
      <c r="E18" s="26">
        <v>-1018.7200000000012</v>
      </c>
    </row>
    <row r="19" spans="1:5" ht="12.75">
      <c r="A19" s="25" t="s">
        <v>177</v>
      </c>
      <c r="B19" s="26">
        <v>-15448.88</v>
      </c>
      <c r="C19" s="27">
        <v>57243.42</v>
      </c>
      <c r="D19" s="26">
        <v>70847.55</v>
      </c>
      <c r="E19" s="26">
        <v>-29053.01</v>
      </c>
    </row>
    <row r="20" spans="1:5" ht="12.75">
      <c r="A20" s="25" t="s">
        <v>178</v>
      </c>
      <c r="B20" s="26"/>
      <c r="C20" s="27">
        <v>160.56</v>
      </c>
      <c r="D20" s="26">
        <v>160.56</v>
      </c>
      <c r="E20" s="26">
        <v>0</v>
      </c>
    </row>
    <row r="21" spans="1:5" ht="24">
      <c r="A21" s="25" t="s">
        <v>179</v>
      </c>
      <c r="B21" s="26">
        <v>-24006.22</v>
      </c>
      <c r="C21" s="27">
        <v>11723.56</v>
      </c>
      <c r="D21" s="26">
        <v>37814.54</v>
      </c>
      <c r="E21" s="26">
        <v>-50097.2</v>
      </c>
    </row>
    <row r="22" spans="1:5" ht="12.75">
      <c r="A22" s="25" t="s">
        <v>180</v>
      </c>
      <c r="B22" s="26">
        <v>-4662.49</v>
      </c>
      <c r="C22" s="27">
        <v>1733.64</v>
      </c>
      <c r="D22" s="26">
        <v>6090.96</v>
      </c>
      <c r="E22" s="26">
        <v>-9019.81</v>
      </c>
    </row>
    <row r="23" spans="1:5" ht="12.75">
      <c r="A23" s="29" t="s">
        <v>181</v>
      </c>
      <c r="B23" s="30">
        <f>SUM(B8:B22)</f>
        <v>-355239.15</v>
      </c>
      <c r="C23" s="31">
        <f>SUM(C8:C22)</f>
        <v>365520.72000000003</v>
      </c>
      <c r="D23" s="30">
        <f>D22+D21+D20+D19+D18+D17+D8+D9</f>
        <v>383032.49</v>
      </c>
      <c r="E23" s="30">
        <f>SUM(E8:E22)</f>
        <v>-372750.92000000004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318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-3171.49</v>
      </c>
      <c r="C8" s="27">
        <v>29776.5</v>
      </c>
      <c r="D8" s="26">
        <v>28753.93</v>
      </c>
      <c r="E8" s="26">
        <v>-2148.9199999999983</v>
      </c>
    </row>
    <row r="9" spans="1:5" ht="12.75">
      <c r="A9" s="25" t="s">
        <v>167</v>
      </c>
      <c r="B9" s="26">
        <v>-81761.93</v>
      </c>
      <c r="C9" s="27">
        <v>70227.13</v>
      </c>
      <c r="D9" s="26">
        <v>132431.08</v>
      </c>
      <c r="E9" s="26">
        <v>-143965.87999999998</v>
      </c>
    </row>
    <row r="10" spans="1:5" ht="12.75">
      <c r="A10" s="33" t="s">
        <v>193</v>
      </c>
      <c r="B10" s="26"/>
      <c r="C10" s="27"/>
      <c r="D10" s="26">
        <v>3309.31</v>
      </c>
      <c r="E10" s="26"/>
    </row>
    <row r="11" spans="1:5" ht="12.75">
      <c r="A11" s="33" t="s">
        <v>203</v>
      </c>
      <c r="B11" s="26"/>
      <c r="C11" s="27"/>
      <c r="D11" s="26">
        <v>2995.6</v>
      </c>
      <c r="E11" s="26"/>
    </row>
    <row r="12" spans="1:5" ht="12.75">
      <c r="A12" s="33" t="s">
        <v>186</v>
      </c>
      <c r="B12" s="26"/>
      <c r="C12" s="27"/>
      <c r="D12" s="26">
        <v>689.44</v>
      </c>
      <c r="E12" s="26"/>
    </row>
    <row r="13" spans="1:5" ht="12.75">
      <c r="A13" s="33" t="s">
        <v>196</v>
      </c>
      <c r="B13" s="26"/>
      <c r="C13" s="27"/>
      <c r="D13" s="26">
        <v>158.66</v>
      </c>
      <c r="E13" s="26"/>
    </row>
    <row r="14" spans="1:5" ht="15.75" customHeight="1">
      <c r="A14" s="33" t="s">
        <v>188</v>
      </c>
      <c r="B14" s="26"/>
      <c r="C14" s="27"/>
      <c r="D14" s="26">
        <v>9180</v>
      </c>
      <c r="E14" s="26"/>
    </row>
    <row r="15" spans="1:5" ht="24">
      <c r="A15" s="33" t="s">
        <v>189</v>
      </c>
      <c r="B15" s="26"/>
      <c r="C15" s="27"/>
      <c r="D15" s="26">
        <v>74.83</v>
      </c>
      <c r="E15" s="26"/>
    </row>
    <row r="16" spans="1:5" ht="12.75">
      <c r="A16" s="25" t="s">
        <v>175</v>
      </c>
      <c r="B16" s="26">
        <v>-88188.96</v>
      </c>
      <c r="C16" s="27">
        <v>93428.76</v>
      </c>
      <c r="D16" s="26">
        <v>140397.19</v>
      </c>
      <c r="E16" s="26">
        <v>-135157.39</v>
      </c>
    </row>
    <row r="17" spans="1:5" ht="12.75">
      <c r="A17" s="25" t="s">
        <v>176</v>
      </c>
      <c r="B17" s="26">
        <v>0.1</v>
      </c>
      <c r="C17" s="27">
        <v>17893.62</v>
      </c>
      <c r="D17" s="26">
        <v>17893.72</v>
      </c>
      <c r="E17" s="26">
        <v>0</v>
      </c>
    </row>
    <row r="18" spans="1:5" ht="12.75">
      <c r="A18" s="25" t="s">
        <v>177</v>
      </c>
      <c r="B18" s="26">
        <v>-5976.68</v>
      </c>
      <c r="C18" s="27">
        <v>41759.7</v>
      </c>
      <c r="D18" s="26">
        <v>50495.4</v>
      </c>
      <c r="E18" s="26">
        <v>-14712.380000000005</v>
      </c>
    </row>
    <row r="19" spans="1:5" ht="24">
      <c r="A19" s="25" t="s">
        <v>179</v>
      </c>
      <c r="B19" s="26">
        <v>-28063.85</v>
      </c>
      <c r="C19" s="27">
        <v>6889.2</v>
      </c>
      <c r="D19" s="26">
        <v>37814.54</v>
      </c>
      <c r="E19" s="26">
        <v>-58989.19</v>
      </c>
    </row>
    <row r="20" spans="1:5" ht="12.75">
      <c r="A20" s="25" t="s">
        <v>180</v>
      </c>
      <c r="B20" s="26">
        <v>-1846.21</v>
      </c>
      <c r="C20" s="27">
        <v>2365.43</v>
      </c>
      <c r="D20" s="26">
        <v>2365.43</v>
      </c>
      <c r="E20" s="26">
        <v>-1846.21</v>
      </c>
    </row>
    <row r="21" spans="1:5" ht="12.75">
      <c r="A21" s="29" t="s">
        <v>181</v>
      </c>
      <c r="B21" s="30">
        <f>SUM(B7:B20)</f>
        <v>-209009.02</v>
      </c>
      <c r="C21" s="30">
        <f>SUM(C8:C20)</f>
        <v>262340.34</v>
      </c>
      <c r="D21" s="30">
        <f>D20+D19+D18+D17+D16+D8+D9</f>
        <v>410151.29000000004</v>
      </c>
      <c r="E21" s="30">
        <f>SUM(E8:E20)</f>
        <v>-356819.97000000003</v>
      </c>
    </row>
    <row r="22" ht="15" customHeight="1">
      <c r="A22" s="12" t="s">
        <v>319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E21" sqref="E2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-53982.12</v>
      </c>
      <c r="C8" s="27">
        <v>229670.38</v>
      </c>
      <c r="D8" s="27">
        <v>240055.05</v>
      </c>
      <c r="E8" s="27">
        <v>-64366.78999999998</v>
      </c>
    </row>
    <row r="9" spans="1:5" ht="12.75">
      <c r="A9" s="25" t="s">
        <v>167</v>
      </c>
      <c r="B9" s="27">
        <v>-469612.4</v>
      </c>
      <c r="C9" s="27">
        <v>557921.02</v>
      </c>
      <c r="D9" s="27">
        <v>1010490.59</v>
      </c>
      <c r="E9" s="27">
        <v>-922181.97</v>
      </c>
    </row>
    <row r="10" spans="1:5" ht="12.75">
      <c r="A10" s="25" t="s">
        <v>193</v>
      </c>
      <c r="B10" s="27"/>
      <c r="C10" s="27"/>
      <c r="D10" s="27">
        <v>3309.31</v>
      </c>
      <c r="E10" s="27"/>
    </row>
    <row r="11" spans="1:5" ht="12.75">
      <c r="A11" s="25" t="s">
        <v>184</v>
      </c>
      <c r="B11" s="27"/>
      <c r="C11" s="27"/>
      <c r="D11" s="27">
        <v>993.51</v>
      </c>
      <c r="E11" s="27"/>
    </row>
    <row r="12" spans="1:5" ht="12.75">
      <c r="A12" s="25" t="s">
        <v>203</v>
      </c>
      <c r="B12" s="27"/>
      <c r="C12" s="27"/>
      <c r="D12" s="27">
        <v>25009.21</v>
      </c>
      <c r="E12" s="27"/>
    </row>
    <row r="13" spans="1:5" ht="12.75">
      <c r="A13" s="25" t="s">
        <v>186</v>
      </c>
      <c r="B13" s="27"/>
      <c r="C13" s="27"/>
      <c r="D13" s="27">
        <v>689.44</v>
      </c>
      <c r="E13" s="27"/>
    </row>
    <row r="14" spans="1:5" ht="12.75">
      <c r="A14" s="25" t="s">
        <v>196</v>
      </c>
      <c r="B14" s="27"/>
      <c r="C14" s="27"/>
      <c r="D14" s="27">
        <v>1324.53</v>
      </c>
      <c r="E14" s="27"/>
    </row>
    <row r="15" spans="1:5" ht="15.75" customHeight="1">
      <c r="A15" s="25" t="s">
        <v>188</v>
      </c>
      <c r="B15" s="27"/>
      <c r="C15" s="27"/>
      <c r="D15" s="27">
        <v>62019</v>
      </c>
      <c r="E15" s="27"/>
    </row>
    <row r="16" spans="1:5" ht="24">
      <c r="A16" s="25" t="s">
        <v>189</v>
      </c>
      <c r="B16" s="27"/>
      <c r="C16" s="27"/>
      <c r="D16" s="27">
        <v>624.7</v>
      </c>
      <c r="E16" s="27"/>
    </row>
    <row r="17" spans="1:5" ht="12.75">
      <c r="A17" s="25" t="s">
        <v>175</v>
      </c>
      <c r="B17" s="27">
        <v>-246686.36</v>
      </c>
      <c r="C17" s="27">
        <v>450127.91</v>
      </c>
      <c r="D17" s="27">
        <v>2195217.15</v>
      </c>
      <c r="E17" s="27">
        <v>-1991775.6</v>
      </c>
    </row>
    <row r="18" spans="1:5" ht="12.75">
      <c r="A18" s="25" t="s">
        <v>176</v>
      </c>
      <c r="B18" s="27">
        <v>-10989.79</v>
      </c>
      <c r="C18" s="27">
        <v>138208.9</v>
      </c>
      <c r="D18" s="27">
        <v>137210.23</v>
      </c>
      <c r="E18" s="27">
        <v>-9991.120000000024</v>
      </c>
    </row>
    <row r="19" spans="1:5" ht="12.75">
      <c r="A19" s="25" t="s">
        <v>177</v>
      </c>
      <c r="B19" s="27">
        <v>76674.24</v>
      </c>
      <c r="C19" s="27">
        <v>343505.79</v>
      </c>
      <c r="D19" s="27">
        <v>264736.74</v>
      </c>
      <c r="E19" s="27">
        <v>155443.28999999998</v>
      </c>
    </row>
    <row r="20" spans="1:5" ht="12.75">
      <c r="A20" s="25" t="s">
        <v>178</v>
      </c>
      <c r="B20" s="27"/>
      <c r="C20" s="27">
        <v>484.84</v>
      </c>
      <c r="D20" s="27">
        <v>484.84</v>
      </c>
      <c r="E20" s="27">
        <v>0</v>
      </c>
    </row>
    <row r="21" spans="1:5" ht="24">
      <c r="A21" s="25" t="s">
        <v>179</v>
      </c>
      <c r="B21" s="27">
        <v>10136</v>
      </c>
      <c r="C21" s="27">
        <v>53157.5</v>
      </c>
      <c r="D21" s="27">
        <v>37814.54</v>
      </c>
      <c r="E21" s="27">
        <v>25478.96</v>
      </c>
    </row>
    <row r="22" spans="1:5" ht="12.75">
      <c r="A22" s="25" t="s">
        <v>211</v>
      </c>
      <c r="B22" s="27">
        <v>84767.56</v>
      </c>
      <c r="C22" s="27">
        <v>194034.48</v>
      </c>
      <c r="D22" s="27">
        <v>203018.12</v>
      </c>
      <c r="E22" s="27">
        <v>75783.92000000004</v>
      </c>
    </row>
    <row r="23" spans="1:5" ht="12.75">
      <c r="A23" s="25" t="s">
        <v>180</v>
      </c>
      <c r="B23" s="27">
        <v>51750.17</v>
      </c>
      <c r="C23" s="27">
        <v>19375.15</v>
      </c>
      <c r="D23" s="27">
        <v>15773.26</v>
      </c>
      <c r="E23" s="27">
        <v>55352.060000000005</v>
      </c>
    </row>
    <row r="24" spans="1:5" ht="12.75">
      <c r="A24" s="29" t="s">
        <v>181</v>
      </c>
      <c r="B24" s="31">
        <f>SUM(B8:B23)</f>
        <v>-557942.7000000001</v>
      </c>
      <c r="C24" s="31">
        <f>SUM(C8:C23)</f>
        <v>1986485.97</v>
      </c>
      <c r="D24" s="31">
        <f>D23+D22+D21+D20+D19+D18+D17+D8+D9</f>
        <v>4104800.5199999996</v>
      </c>
      <c r="E24" s="31">
        <f>SUM(E8:E23)</f>
        <v>-2676257.2500000005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-12945.14</v>
      </c>
      <c r="C8" s="27">
        <v>76791.3</v>
      </c>
      <c r="D8" s="26">
        <v>79566.12</v>
      </c>
      <c r="E8" s="26">
        <v>-15719.959999999992</v>
      </c>
    </row>
    <row r="9" spans="1:5" ht="12.75">
      <c r="A9" s="25" t="s">
        <v>167</v>
      </c>
      <c r="B9" s="27">
        <v>-124090.04</v>
      </c>
      <c r="C9" s="27">
        <v>186520.73</v>
      </c>
      <c r="D9" s="26">
        <v>323787.46</v>
      </c>
      <c r="E9" s="26">
        <v>-261356.77</v>
      </c>
    </row>
    <row r="10" spans="1:5" ht="12.75">
      <c r="A10" s="25" t="s">
        <v>193</v>
      </c>
      <c r="B10" s="27"/>
      <c r="C10" s="27"/>
      <c r="D10" s="26">
        <v>3309.31</v>
      </c>
      <c r="E10" s="26"/>
    </row>
    <row r="11" spans="1:5" ht="12.75">
      <c r="A11" s="25" t="s">
        <v>184</v>
      </c>
      <c r="B11" s="27"/>
      <c r="C11" s="27"/>
      <c r="D11" s="26">
        <v>418.32</v>
      </c>
      <c r="E11" s="26"/>
    </row>
    <row r="12" spans="1:5" ht="12.75">
      <c r="A12" s="25" t="s">
        <v>203</v>
      </c>
      <c r="B12" s="27"/>
      <c r="C12" s="27"/>
      <c r="D12" s="26">
        <v>8289.3</v>
      </c>
      <c r="E12" s="26"/>
    </row>
    <row r="13" spans="1:5" ht="12.75">
      <c r="A13" s="25" t="s">
        <v>186</v>
      </c>
      <c r="B13" s="27"/>
      <c r="C13" s="27"/>
      <c r="D13" s="26">
        <v>689.44</v>
      </c>
      <c r="E13" s="26"/>
    </row>
    <row r="14" spans="1:5" ht="12.75">
      <c r="A14" s="25" t="s">
        <v>196</v>
      </c>
      <c r="B14" s="27"/>
      <c r="C14" s="27"/>
      <c r="D14" s="26">
        <v>439</v>
      </c>
      <c r="E14" s="26"/>
    </row>
    <row r="15" spans="1:5" ht="15.75" customHeight="1">
      <c r="A15" s="25" t="s">
        <v>188</v>
      </c>
      <c r="B15" s="27"/>
      <c r="C15" s="27"/>
      <c r="D15" s="26">
        <v>14580</v>
      </c>
      <c r="E15" s="26"/>
    </row>
    <row r="16" spans="1:5" ht="24">
      <c r="A16" s="25" t="s">
        <v>189</v>
      </c>
      <c r="B16" s="27"/>
      <c r="C16" s="27"/>
      <c r="D16" s="26">
        <v>207.05</v>
      </c>
      <c r="E16" s="26"/>
    </row>
    <row r="17" spans="1:5" ht="12.75">
      <c r="A17" s="25" t="s">
        <v>175</v>
      </c>
      <c r="B17" s="27">
        <v>-446665.04</v>
      </c>
      <c r="C17" s="27">
        <v>148140.12</v>
      </c>
      <c r="D17" s="26">
        <v>200628.96</v>
      </c>
      <c r="E17" s="26">
        <v>-499153.88</v>
      </c>
    </row>
    <row r="18" spans="1:5" ht="12.75">
      <c r="A18" s="25" t="s">
        <v>176</v>
      </c>
      <c r="B18" s="27">
        <v>-2642.48</v>
      </c>
      <c r="C18" s="27">
        <v>46146.54</v>
      </c>
      <c r="D18" s="26">
        <v>45052.63</v>
      </c>
      <c r="E18" s="26">
        <v>-1548.5699999999997</v>
      </c>
    </row>
    <row r="19" spans="1:5" ht="12.75">
      <c r="A19" s="25" t="s">
        <v>177</v>
      </c>
      <c r="B19" s="27">
        <v>-136075.15</v>
      </c>
      <c r="C19" s="27">
        <v>121029.84</v>
      </c>
      <c r="D19" s="26">
        <v>264736.68</v>
      </c>
      <c r="E19" s="26">
        <v>-279781.99</v>
      </c>
    </row>
    <row r="20" spans="1:5" ht="12.75">
      <c r="A20" s="25" t="s">
        <v>178</v>
      </c>
      <c r="B20" s="27"/>
      <c r="C20" s="27">
        <v>469.32</v>
      </c>
      <c r="D20" s="26">
        <v>469.32</v>
      </c>
      <c r="E20" s="26">
        <v>0</v>
      </c>
    </row>
    <row r="21" spans="1:5" ht="24">
      <c r="A21" s="25" t="s">
        <v>179</v>
      </c>
      <c r="B21" s="27">
        <v>-18258.53</v>
      </c>
      <c r="C21" s="27">
        <v>17767.09</v>
      </c>
      <c r="D21" s="26">
        <v>37814.54</v>
      </c>
      <c r="E21" s="26">
        <v>-38305.979999999996</v>
      </c>
    </row>
    <row r="22" spans="1:5" ht="12.75">
      <c r="A22" s="25" t="s">
        <v>211</v>
      </c>
      <c r="B22" s="27">
        <v>-111654.37</v>
      </c>
      <c r="C22" s="27">
        <v>62122.95</v>
      </c>
      <c r="D22" s="26">
        <v>92012.14</v>
      </c>
      <c r="E22" s="26">
        <v>-141543.56</v>
      </c>
    </row>
    <row r="23" spans="1:5" ht="12.75">
      <c r="A23" s="25" t="s">
        <v>180</v>
      </c>
      <c r="B23" s="27">
        <v>-46.66</v>
      </c>
      <c r="C23" s="27">
        <v>15565.5</v>
      </c>
      <c r="D23" s="26">
        <v>16886.46</v>
      </c>
      <c r="E23" s="26">
        <v>-1367.619999999999</v>
      </c>
    </row>
    <row r="24" spans="1:5" ht="12.75">
      <c r="A24" s="29" t="s">
        <v>181</v>
      </c>
      <c r="B24" s="31">
        <f>SUM(B8:B23)</f>
        <v>-852377.41</v>
      </c>
      <c r="C24" s="31">
        <f>SUM(C8:C23)</f>
        <v>674553.3899999999</v>
      </c>
      <c r="D24" s="30">
        <f>D23+D22+D21+D20+D19+D18+D17+D8+D9</f>
        <v>1060954.31</v>
      </c>
      <c r="E24" s="30">
        <f>SUM(E8:E23)</f>
        <v>-1238778.33</v>
      </c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/>
      <c r="C8" s="27"/>
      <c r="D8" s="26"/>
      <c r="E8" s="26"/>
    </row>
    <row r="9" spans="1:5" ht="12.75">
      <c r="A9" s="25" t="s">
        <v>167</v>
      </c>
      <c r="B9" s="26"/>
      <c r="C9" s="27"/>
      <c r="D9" s="26"/>
      <c r="E9" s="26"/>
    </row>
    <row r="10" spans="1:5" ht="12.75">
      <c r="A10" s="25" t="s">
        <v>183</v>
      </c>
      <c r="B10" s="26"/>
      <c r="C10" s="27"/>
      <c r="D10" s="26"/>
      <c r="E10" s="26"/>
    </row>
    <row r="11" spans="1:5" ht="12.75">
      <c r="A11" s="25" t="s">
        <v>194</v>
      </c>
      <c r="B11" s="26"/>
      <c r="C11" s="27"/>
      <c r="D11" s="26"/>
      <c r="E11" s="26"/>
    </row>
    <row r="12" spans="1:5" ht="12.75">
      <c r="A12" s="25" t="s">
        <v>185</v>
      </c>
      <c r="B12" s="26"/>
      <c r="C12" s="27"/>
      <c r="D12" s="26"/>
      <c r="E12" s="26"/>
    </row>
    <row r="13" spans="1:5" ht="12.75">
      <c r="A13" s="25" t="s">
        <v>195</v>
      </c>
      <c r="B13" s="26"/>
      <c r="C13" s="27"/>
      <c r="D13" s="26"/>
      <c r="E13" s="26"/>
    </row>
    <row r="14" spans="1:5" ht="15.75" customHeight="1">
      <c r="A14" s="25" t="s">
        <v>196</v>
      </c>
      <c r="B14" s="26"/>
      <c r="C14" s="27"/>
      <c r="D14" s="26"/>
      <c r="E14" s="26"/>
    </row>
    <row r="15" spans="1:5" ht="12.75">
      <c r="A15" s="25" t="s">
        <v>188</v>
      </c>
      <c r="B15" s="26"/>
      <c r="C15" s="27"/>
      <c r="D15" s="26"/>
      <c r="E15" s="26"/>
    </row>
    <row r="16" spans="1:5" ht="24">
      <c r="A16" s="25" t="s">
        <v>200</v>
      </c>
      <c r="B16" s="26"/>
      <c r="C16" s="27"/>
      <c r="D16" s="26"/>
      <c r="E16" s="26"/>
    </row>
    <row r="17" spans="1:5" ht="12.75">
      <c r="A17" s="25" t="s">
        <v>175</v>
      </c>
      <c r="B17" s="26"/>
      <c r="C17" s="27"/>
      <c r="D17" s="26"/>
      <c r="E17" s="26"/>
    </row>
    <row r="18" spans="1:5" ht="12.75">
      <c r="A18" s="25" t="s">
        <v>176</v>
      </c>
      <c r="B18" s="26"/>
      <c r="C18" s="27"/>
      <c r="D18" s="26"/>
      <c r="E18" s="26"/>
    </row>
    <row r="19" spans="1:5" ht="12.75">
      <c r="A19" s="25" t="s">
        <v>177</v>
      </c>
      <c r="B19" s="26"/>
      <c r="C19" s="27"/>
      <c r="D19" s="26"/>
      <c r="E19" s="26"/>
    </row>
    <row r="20" spans="1:5" ht="12.75">
      <c r="A20" s="25" t="s">
        <v>178</v>
      </c>
      <c r="B20" s="26"/>
      <c r="C20" s="27"/>
      <c r="D20" s="26"/>
      <c r="E20" s="26"/>
    </row>
    <row r="21" spans="1:5" ht="24">
      <c r="A21" s="25" t="s">
        <v>179</v>
      </c>
      <c r="B21" s="26"/>
      <c r="C21" s="27"/>
      <c r="D21" s="26"/>
      <c r="E21" s="26"/>
    </row>
    <row r="22" spans="1:5" ht="12.75">
      <c r="A22" s="25" t="s">
        <v>180</v>
      </c>
      <c r="B22" s="26"/>
      <c r="C22" s="27"/>
      <c r="D22" s="26"/>
      <c r="E22" s="26"/>
    </row>
    <row r="23" spans="1:5" ht="12.75">
      <c r="A23" s="29" t="s">
        <v>181</v>
      </c>
      <c r="B23" s="30">
        <f>SUM(B8:B22)</f>
        <v>0</v>
      </c>
      <c r="C23" s="31">
        <f>SUM(C8:C22)</f>
        <v>0</v>
      </c>
      <c r="D23" s="30">
        <f>D22+D21+D20+D19+D18+D17+D8+D9</f>
        <v>0</v>
      </c>
      <c r="E23" s="30">
        <f>SUM(E8:E22)</f>
        <v>0</v>
      </c>
    </row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-17333.24</v>
      </c>
      <c r="C8" s="27">
        <v>137747.4</v>
      </c>
      <c r="D8" s="26">
        <v>134649.84</v>
      </c>
      <c r="E8" s="26">
        <v>-14235.680000000008</v>
      </c>
    </row>
    <row r="9" spans="1:5" ht="12.75">
      <c r="A9" s="25" t="s">
        <v>167</v>
      </c>
      <c r="B9" s="26">
        <v>-284648.03</v>
      </c>
      <c r="C9" s="27">
        <v>312101.02</v>
      </c>
      <c r="D9" s="26">
        <v>832416.67</v>
      </c>
      <c r="E9" s="26">
        <v>-804963.68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184</v>
      </c>
      <c r="B11" s="26"/>
      <c r="C11" s="27"/>
      <c r="D11" s="26">
        <v>2901.12</v>
      </c>
      <c r="E11" s="26"/>
    </row>
    <row r="12" spans="1:5" ht="12.75">
      <c r="A12" s="25" t="s">
        <v>203</v>
      </c>
      <c r="B12" s="26"/>
      <c r="C12" s="27"/>
      <c r="D12" s="26">
        <v>14027.97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742.94</v>
      </c>
      <c r="E14" s="26"/>
    </row>
    <row r="15" spans="1:5" ht="15.75" customHeight="1">
      <c r="A15" s="25" t="s">
        <v>188</v>
      </c>
      <c r="B15" s="26"/>
      <c r="C15" s="27"/>
      <c r="D15" s="26">
        <v>23706</v>
      </c>
      <c r="E15" s="26"/>
    </row>
    <row r="16" spans="1:5" ht="24">
      <c r="A16" s="25" t="s">
        <v>189</v>
      </c>
      <c r="B16" s="26"/>
      <c r="C16" s="27"/>
      <c r="D16" s="26">
        <v>350.4</v>
      </c>
      <c r="E16" s="26"/>
    </row>
    <row r="17" spans="1:5" ht="12.75">
      <c r="A17" s="25" t="s">
        <v>175</v>
      </c>
      <c r="B17" s="26">
        <v>364769.4</v>
      </c>
      <c r="C17" s="27">
        <v>269932.68</v>
      </c>
      <c r="D17" s="26">
        <v>18306</v>
      </c>
      <c r="E17" s="26">
        <v>616396.0800000001</v>
      </c>
    </row>
    <row r="18" spans="1:5" ht="12.75">
      <c r="A18" s="25" t="s">
        <v>176</v>
      </c>
      <c r="B18" s="26">
        <v>-3663.58</v>
      </c>
      <c r="C18" s="27">
        <v>82776.48</v>
      </c>
      <c r="D18" s="26">
        <v>81623.48</v>
      </c>
      <c r="E18" s="26">
        <v>-2510.5800000000017</v>
      </c>
    </row>
    <row r="19" spans="1:5" ht="12.75">
      <c r="A19" s="25" t="s">
        <v>177</v>
      </c>
      <c r="B19" s="26">
        <v>-25017.5</v>
      </c>
      <c r="C19" s="27">
        <v>168197.94</v>
      </c>
      <c r="D19" s="26">
        <v>187687.24</v>
      </c>
      <c r="E19" s="26">
        <v>-44506.79999999999</v>
      </c>
    </row>
    <row r="20" spans="1:5" ht="12.75">
      <c r="A20" s="25" t="s">
        <v>178</v>
      </c>
      <c r="B20" s="26"/>
      <c r="C20" s="27">
        <v>228.12</v>
      </c>
      <c r="D20" s="26">
        <v>228.12</v>
      </c>
      <c r="E20" s="26">
        <v>0</v>
      </c>
    </row>
    <row r="21" spans="1:5" ht="24">
      <c r="A21" s="25" t="s">
        <v>179</v>
      </c>
      <c r="B21" s="26">
        <v>-5750.72</v>
      </c>
      <c r="C21" s="27">
        <v>31869.92</v>
      </c>
      <c r="D21" s="26">
        <v>37814.54</v>
      </c>
      <c r="E21" s="26">
        <v>-11695.340000000004</v>
      </c>
    </row>
    <row r="22" spans="1:5" ht="12.75">
      <c r="A22" s="25" t="s">
        <v>180</v>
      </c>
      <c r="B22" s="26">
        <v>-8202.28</v>
      </c>
      <c r="C22" s="27">
        <v>27987.12</v>
      </c>
      <c r="D22" s="26">
        <v>23827.36</v>
      </c>
      <c r="E22" s="26">
        <v>-4042.520000000004</v>
      </c>
    </row>
    <row r="23" spans="1:5" ht="12.75">
      <c r="A23" s="29" t="s">
        <v>181</v>
      </c>
      <c r="B23" s="30">
        <f>SUM(B8:B22)</f>
        <v>20154.050000000003</v>
      </c>
      <c r="C23" s="31">
        <f>SUM(C8:C22)</f>
        <v>1030840.68</v>
      </c>
      <c r="D23" s="30">
        <f>D22+D21+D20+D19+D18+D17+D9+D8</f>
        <v>1316553.2500000002</v>
      </c>
      <c r="E23" s="30">
        <f>SUM(E8:E22)</f>
        <v>-265558.52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-13643.81</v>
      </c>
      <c r="C8" s="27">
        <v>98871.6</v>
      </c>
      <c r="D8" s="26">
        <v>99997.1</v>
      </c>
      <c r="E8" s="26">
        <v>-14769.309999999998</v>
      </c>
    </row>
    <row r="9" spans="1:5" ht="12.75">
      <c r="A9" s="25" t="s">
        <v>167</v>
      </c>
      <c r="B9" s="26">
        <v>-194057.24</v>
      </c>
      <c r="C9" s="27">
        <v>240108.78</v>
      </c>
      <c r="D9" s="26">
        <v>451016.09</v>
      </c>
      <c r="E9" s="26">
        <v>-404964.55000000005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184</v>
      </c>
      <c r="B11" s="26"/>
      <c r="C11" s="27"/>
      <c r="D11" s="26">
        <v>2719.8</v>
      </c>
      <c r="E11" s="26"/>
    </row>
    <row r="12" spans="1:5" ht="12.75">
      <c r="A12" s="25" t="s">
        <v>203</v>
      </c>
      <c r="B12" s="26"/>
      <c r="C12" s="27"/>
      <c r="D12" s="26">
        <v>10417.81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551.74</v>
      </c>
      <c r="E14" s="26"/>
    </row>
    <row r="15" spans="1:5" ht="15.75" customHeight="1">
      <c r="A15" s="25" t="s">
        <v>188</v>
      </c>
      <c r="B15" s="26"/>
      <c r="C15" s="27"/>
      <c r="D15" s="26">
        <v>23895</v>
      </c>
      <c r="E15" s="26"/>
    </row>
    <row r="16" spans="1:5" ht="24">
      <c r="A16" s="25" t="s">
        <v>189</v>
      </c>
      <c r="B16" s="26"/>
      <c r="C16" s="27"/>
      <c r="D16" s="26">
        <v>260.21</v>
      </c>
      <c r="E16" s="26"/>
    </row>
    <row r="17" spans="1:5" ht="12.75">
      <c r="A17" s="25" t="s">
        <v>175</v>
      </c>
      <c r="B17" s="26">
        <v>38960.12</v>
      </c>
      <c r="C17" s="27">
        <v>193750.68</v>
      </c>
      <c r="D17" s="26">
        <v>10066</v>
      </c>
      <c r="E17" s="26">
        <v>222644.8</v>
      </c>
    </row>
    <row r="18" spans="1:5" ht="12.75">
      <c r="A18" s="25" t="s">
        <v>176</v>
      </c>
      <c r="B18" s="26">
        <v>-0.48</v>
      </c>
      <c r="C18" s="27">
        <v>59414.76</v>
      </c>
      <c r="D18" s="26">
        <v>59414.28</v>
      </c>
      <c r="E18" s="26">
        <v>0</v>
      </c>
    </row>
    <row r="19" spans="1:5" ht="12.75">
      <c r="A19" s="25" t="s">
        <v>177</v>
      </c>
      <c r="B19" s="26">
        <v>11140.81</v>
      </c>
      <c r="C19" s="27">
        <v>155829.66</v>
      </c>
      <c r="D19" s="26">
        <v>139385.08</v>
      </c>
      <c r="E19" s="26">
        <v>27585.390000000014</v>
      </c>
    </row>
    <row r="20" spans="1:5" ht="24">
      <c r="A20" s="25" t="s">
        <v>179</v>
      </c>
      <c r="B20" s="26">
        <v>-13413.82</v>
      </c>
      <c r="C20" s="27">
        <v>22875.66</v>
      </c>
      <c r="D20" s="26">
        <v>37814.54</v>
      </c>
      <c r="E20" s="26">
        <v>-28352.7</v>
      </c>
    </row>
    <row r="21" spans="1:5" ht="12.75">
      <c r="A21" s="25" t="s">
        <v>180</v>
      </c>
      <c r="B21" s="26">
        <v>-28183.97</v>
      </c>
      <c r="C21" s="27">
        <v>18730.8</v>
      </c>
      <c r="D21" s="26">
        <v>22663.36</v>
      </c>
      <c r="E21" s="26">
        <v>-32116.530000000002</v>
      </c>
    </row>
    <row r="22" spans="1:5" ht="12.75">
      <c r="A22" s="29" t="s">
        <v>181</v>
      </c>
      <c r="B22" s="30">
        <f>SUM(B8:B21)</f>
        <v>-199198.39</v>
      </c>
      <c r="C22" s="31">
        <f>SUM(C8:C21)</f>
        <v>789581.9400000002</v>
      </c>
      <c r="D22" s="30">
        <f>D21+D20+D19+D18+D17+D9+D8</f>
        <v>820356.4500000001</v>
      </c>
      <c r="E22" s="30">
        <f>SUM(E8:E21)</f>
        <v>-229972.90000000005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325</v>
      </c>
      <c r="C4" s="61"/>
      <c r="D4" s="61"/>
      <c r="E4" s="19"/>
    </row>
    <row r="5" spans="1:5" ht="12.75">
      <c r="A5" s="18" t="s">
        <v>159</v>
      </c>
      <c r="B5" s="20" t="s">
        <v>326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327</v>
      </c>
      <c r="C7" s="23" t="s">
        <v>163</v>
      </c>
      <c r="D7" s="23" t="s">
        <v>164</v>
      </c>
      <c r="E7" s="23" t="s">
        <v>162</v>
      </c>
    </row>
    <row r="8" spans="1:5" ht="12.75">
      <c r="A8" s="25" t="s">
        <v>166</v>
      </c>
      <c r="B8" s="26">
        <v>-26326.04</v>
      </c>
      <c r="C8" s="27">
        <v>179969.34</v>
      </c>
      <c r="D8" s="26">
        <v>175135.27</v>
      </c>
      <c r="E8" s="26">
        <v>-21491.97</v>
      </c>
    </row>
    <row r="9" spans="1:5" ht="12.75">
      <c r="A9" s="25" t="s">
        <v>167</v>
      </c>
      <c r="B9" s="26">
        <v>-359540.19</v>
      </c>
      <c r="C9" s="27">
        <v>406775.18</v>
      </c>
      <c r="D9" s="26">
        <v>721238.34</v>
      </c>
      <c r="E9" s="26">
        <v>-674003.35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184</v>
      </c>
      <c r="B11" s="26"/>
      <c r="C11" s="27"/>
      <c r="D11" s="26">
        <v>3626.4</v>
      </c>
      <c r="E11" s="26"/>
    </row>
    <row r="12" spans="1:5" ht="12.75">
      <c r="A12" s="25" t="s">
        <v>203</v>
      </c>
      <c r="B12" s="26"/>
      <c r="C12" s="27"/>
      <c r="D12" s="26">
        <v>18245.78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966.33</v>
      </c>
      <c r="E14" s="26"/>
    </row>
    <row r="15" spans="1:5" ht="15.75" customHeight="1">
      <c r="A15" s="25" t="s">
        <v>188</v>
      </c>
      <c r="B15" s="26"/>
      <c r="C15" s="27"/>
      <c r="D15" s="26">
        <v>15417</v>
      </c>
      <c r="E15" s="26"/>
    </row>
    <row r="16" spans="1:5" ht="24">
      <c r="A16" s="25" t="s">
        <v>189</v>
      </c>
      <c r="B16" s="26"/>
      <c r="C16" s="27"/>
      <c r="D16" s="26">
        <v>455.75</v>
      </c>
      <c r="E16" s="26"/>
    </row>
    <row r="17" spans="1:5" ht="12.75">
      <c r="A17" s="25" t="s">
        <v>175</v>
      </c>
      <c r="B17" s="26">
        <v>183077.63</v>
      </c>
      <c r="C17" s="27">
        <v>354958.56</v>
      </c>
      <c r="D17" s="26">
        <v>374635.48</v>
      </c>
      <c r="E17" s="26">
        <v>163400.70999999996</v>
      </c>
    </row>
    <row r="18" spans="1:5" ht="12.75">
      <c r="A18" s="25" t="s">
        <v>176</v>
      </c>
      <c r="B18" s="26">
        <v>-1548.69</v>
      </c>
      <c r="C18" s="27">
        <v>108850.36</v>
      </c>
      <c r="D18" s="26">
        <v>108199.04</v>
      </c>
      <c r="E18" s="26">
        <v>-897.3699999999953</v>
      </c>
    </row>
    <row r="19" spans="1:5" ht="12.75">
      <c r="A19" s="25" t="s">
        <v>177</v>
      </c>
      <c r="B19" s="26">
        <v>-38739.02</v>
      </c>
      <c r="C19" s="27">
        <v>213727.06</v>
      </c>
      <c r="D19" s="26">
        <v>244119.4</v>
      </c>
      <c r="E19" s="26">
        <v>-69131.35999999999</v>
      </c>
    </row>
    <row r="20" spans="1:5" ht="12.75">
      <c r="A20" s="25" t="s">
        <v>178</v>
      </c>
      <c r="B20" s="26"/>
      <c r="C20" s="27">
        <v>360.48</v>
      </c>
      <c r="D20" s="26">
        <v>360.48</v>
      </c>
      <c r="E20" s="26">
        <v>0</v>
      </c>
    </row>
    <row r="21" spans="1:5" ht="24">
      <c r="A21" s="25" t="s">
        <v>179</v>
      </c>
      <c r="B21" s="26">
        <v>1623.38</v>
      </c>
      <c r="C21" s="27">
        <v>41638.89</v>
      </c>
      <c r="D21" s="26">
        <v>37814.54</v>
      </c>
      <c r="E21" s="26">
        <v>5447.729999999996</v>
      </c>
    </row>
    <row r="22" spans="1:5" ht="12.75">
      <c r="A22" s="25" t="s">
        <v>180</v>
      </c>
      <c r="B22" s="26">
        <v>-45.46</v>
      </c>
      <c r="C22" s="27">
        <v>33325.57</v>
      </c>
      <c r="D22" s="26">
        <v>21060.26</v>
      </c>
      <c r="E22" s="26">
        <v>12219.850000000002</v>
      </c>
    </row>
    <row r="23" spans="1:5" ht="12.75">
      <c r="A23" s="29" t="s">
        <v>181</v>
      </c>
      <c r="B23" s="30">
        <f>SUM(B8:B22)</f>
        <v>-241498.38999999996</v>
      </c>
      <c r="C23" s="30">
        <f>SUM(C8:C22)</f>
        <v>1339605.4400000002</v>
      </c>
      <c r="D23" s="30">
        <f>D22+D21+D20+D19+D18+D17+D9+D8</f>
        <v>1682562.81</v>
      </c>
      <c r="E23" s="30">
        <f>SUM(E8:E22)</f>
        <v>-584455.76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-16407.59</v>
      </c>
      <c r="C8" s="26">
        <v>96667.2</v>
      </c>
      <c r="D8" s="26">
        <v>96509.03</v>
      </c>
      <c r="E8" s="26">
        <v>-16249.419999999998</v>
      </c>
    </row>
    <row r="9" spans="1:5" ht="12.75">
      <c r="A9" s="25" t="s">
        <v>167</v>
      </c>
      <c r="B9" s="26">
        <v>-94098.38</v>
      </c>
      <c r="C9" s="26">
        <v>233980.98</v>
      </c>
      <c r="D9" s="26">
        <v>431108.8</v>
      </c>
      <c r="E9" s="26">
        <v>-291226.19999999995</v>
      </c>
    </row>
    <row r="10" spans="1:5" ht="12.75">
      <c r="A10" s="25" t="s">
        <v>193</v>
      </c>
      <c r="B10" s="26"/>
      <c r="C10" s="34"/>
      <c r="D10" s="26">
        <v>3309.31</v>
      </c>
      <c r="E10" s="26"/>
    </row>
    <row r="11" spans="1:5" ht="12.75">
      <c r="A11" s="25" t="s">
        <v>184</v>
      </c>
      <c r="B11" s="26"/>
      <c r="C11" s="34"/>
      <c r="D11" s="26">
        <v>2719.8</v>
      </c>
      <c r="E11" s="26"/>
    </row>
    <row r="12" spans="1:5" ht="12.75">
      <c r="A12" s="25" t="s">
        <v>203</v>
      </c>
      <c r="B12" s="26"/>
      <c r="C12" s="34"/>
      <c r="D12" s="26">
        <v>10054.42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2.75">
      <c r="A14" s="25" t="s">
        <v>196</v>
      </c>
      <c r="B14" s="26"/>
      <c r="C14" s="34"/>
      <c r="D14" s="26">
        <v>532.5</v>
      </c>
      <c r="E14" s="26"/>
    </row>
    <row r="15" spans="1:5" ht="15.75" customHeight="1">
      <c r="A15" s="25" t="s">
        <v>188</v>
      </c>
      <c r="B15" s="26"/>
      <c r="C15" s="34"/>
      <c r="D15" s="26">
        <v>20790</v>
      </c>
      <c r="E15" s="26"/>
    </row>
    <row r="16" spans="1:5" ht="24">
      <c r="A16" s="25" t="s">
        <v>189</v>
      </c>
      <c r="B16" s="26"/>
      <c r="C16" s="34"/>
      <c r="D16" s="26">
        <v>251.15</v>
      </c>
      <c r="E16" s="26"/>
    </row>
    <row r="17" spans="1:5" ht="12.75">
      <c r="A17" s="25" t="s">
        <v>175</v>
      </c>
      <c r="B17" s="26">
        <v>-166273.72</v>
      </c>
      <c r="C17" s="26">
        <v>189403.52</v>
      </c>
      <c r="D17" s="26">
        <v>6610</v>
      </c>
      <c r="E17" s="26">
        <v>16519.79999999999</v>
      </c>
    </row>
    <row r="18" spans="1:5" ht="12.75">
      <c r="A18" s="25" t="s">
        <v>176</v>
      </c>
      <c r="B18" s="26">
        <v>-3991.72</v>
      </c>
      <c r="C18" s="26">
        <v>58083.68</v>
      </c>
      <c r="D18" s="26">
        <v>57061.96</v>
      </c>
      <c r="E18" s="26">
        <v>-2970</v>
      </c>
    </row>
    <row r="19" spans="1:5" ht="12.75">
      <c r="A19" s="25" t="s">
        <v>177</v>
      </c>
      <c r="B19" s="26">
        <v>12151.27</v>
      </c>
      <c r="C19" s="26">
        <v>152337.9</v>
      </c>
      <c r="D19" s="26">
        <v>134523.03</v>
      </c>
      <c r="E19" s="26">
        <v>29966.139999999985</v>
      </c>
    </row>
    <row r="20" spans="1:5" ht="12.75">
      <c r="A20" s="25" t="s">
        <v>178</v>
      </c>
      <c r="B20" s="26"/>
      <c r="C20" s="26">
        <v>172.68</v>
      </c>
      <c r="D20" s="26">
        <v>172.68</v>
      </c>
      <c r="E20" s="26">
        <v>0</v>
      </c>
    </row>
    <row r="21" spans="1:5" ht="24">
      <c r="A21" s="25" t="s">
        <v>179</v>
      </c>
      <c r="B21" s="26">
        <v>-14811.41</v>
      </c>
      <c r="C21" s="26">
        <v>22366.84</v>
      </c>
      <c r="D21" s="26">
        <v>37814.54</v>
      </c>
      <c r="E21" s="26">
        <v>-30259.11</v>
      </c>
    </row>
    <row r="22" spans="1:5" ht="12.75">
      <c r="A22" s="25" t="s">
        <v>180</v>
      </c>
      <c r="B22" s="26">
        <v>-29802.78</v>
      </c>
      <c r="C22" s="26">
        <v>18309.92</v>
      </c>
      <c r="D22" s="26">
        <v>22663.36</v>
      </c>
      <c r="E22" s="26">
        <v>-34156.22</v>
      </c>
    </row>
    <row r="23" spans="1:5" ht="12.75">
      <c r="A23" s="29" t="s">
        <v>181</v>
      </c>
      <c r="B23" s="30">
        <f>SUM(B8:B22)</f>
        <v>-313234.32999999996</v>
      </c>
      <c r="C23" s="30">
        <f>SUM(C8:C22)</f>
        <v>771322.7200000001</v>
      </c>
      <c r="D23" s="30">
        <f>D22+D21+D20+D19+D18+D17+D9+D8</f>
        <v>786463.4</v>
      </c>
      <c r="E23" s="30">
        <f>SUM(E8:E22)</f>
        <v>-328375.0099999999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-20484.22</v>
      </c>
      <c r="C8" s="37">
        <v>133293.78</v>
      </c>
      <c r="D8" s="37">
        <v>132807.96</v>
      </c>
      <c r="E8" s="37">
        <v>-19998.399999999994</v>
      </c>
    </row>
    <row r="9" spans="1:5" ht="12.75">
      <c r="A9" s="33" t="s">
        <v>167</v>
      </c>
      <c r="B9" s="37">
        <v>-260831.57</v>
      </c>
      <c r="C9" s="37">
        <v>322390.62</v>
      </c>
      <c r="D9" s="37">
        <v>588250.82</v>
      </c>
      <c r="E9" s="37">
        <v>-526691.77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3987.2</v>
      </c>
      <c r="E11" s="37"/>
    </row>
    <row r="12" spans="1:5" ht="12.75">
      <c r="A12" s="33" t="s">
        <v>185</v>
      </c>
      <c r="B12" s="37"/>
      <c r="C12" s="37"/>
      <c r="D12" s="37">
        <v>13836.07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196</v>
      </c>
      <c r="B14" s="37"/>
      <c r="C14" s="37"/>
      <c r="D14" s="37">
        <v>732.77</v>
      </c>
      <c r="E14" s="37"/>
    </row>
    <row r="15" spans="1:5" ht="15.75" customHeight="1">
      <c r="A15" s="33" t="s">
        <v>188</v>
      </c>
      <c r="B15" s="37"/>
      <c r="C15" s="37"/>
      <c r="D15" s="37">
        <v>21492</v>
      </c>
      <c r="E15" s="37"/>
    </row>
    <row r="16" spans="1:5" ht="24">
      <c r="A16" s="33" t="s">
        <v>200</v>
      </c>
      <c r="B16" s="37"/>
      <c r="C16" s="37"/>
      <c r="D16" s="37">
        <v>345.6</v>
      </c>
      <c r="E16" s="37"/>
    </row>
    <row r="17" spans="1:5" ht="12.75">
      <c r="A17" s="33" t="s">
        <v>175</v>
      </c>
      <c r="B17" s="37">
        <v>-264365.76</v>
      </c>
      <c r="C17" s="37">
        <v>261204.48</v>
      </c>
      <c r="D17" s="37">
        <v>24156.57</v>
      </c>
      <c r="E17" s="37">
        <v>-27317.85</v>
      </c>
    </row>
    <row r="18" spans="1:5" ht="12.75">
      <c r="A18" s="33" t="s">
        <v>176</v>
      </c>
      <c r="B18" s="37">
        <v>-2603.84</v>
      </c>
      <c r="C18" s="37">
        <v>80100.12</v>
      </c>
      <c r="D18" s="37">
        <v>78496.28</v>
      </c>
      <c r="E18" s="37">
        <v>-1000</v>
      </c>
    </row>
    <row r="19" spans="1:5" ht="12.75">
      <c r="A19" s="33" t="s">
        <v>177</v>
      </c>
      <c r="B19" s="37">
        <v>17343.47</v>
      </c>
      <c r="C19" s="37">
        <v>210080.7</v>
      </c>
      <c r="D19" s="37">
        <v>185119.63</v>
      </c>
      <c r="E19" s="37">
        <v>42304.54000000001</v>
      </c>
    </row>
    <row r="20" spans="1:5" ht="24">
      <c r="A20" s="33" t="s">
        <v>179</v>
      </c>
      <c r="B20" s="37">
        <v>-7027.78</v>
      </c>
      <c r="C20" s="37">
        <v>30839.52</v>
      </c>
      <c r="D20" s="37">
        <v>78467.94</v>
      </c>
      <c r="E20" s="37">
        <v>-54656.2</v>
      </c>
    </row>
    <row r="21" spans="1:5" ht="12.75">
      <c r="A21" s="33" t="s">
        <v>180</v>
      </c>
      <c r="B21" s="37">
        <v>-2011.32</v>
      </c>
      <c r="C21" s="37">
        <v>27735.12</v>
      </c>
      <c r="D21" s="37">
        <v>56754.26</v>
      </c>
      <c r="E21" s="37">
        <v>-31030.460000000003</v>
      </c>
    </row>
    <row r="22" spans="1:5" ht="12.75">
      <c r="A22" s="29" t="s">
        <v>181</v>
      </c>
      <c r="B22" s="31">
        <f>SUM(B8:B21)</f>
        <v>-539981.02</v>
      </c>
      <c r="C22" s="31">
        <f>SUM(C8:C21)</f>
        <v>1065644.34</v>
      </c>
      <c r="D22" s="31">
        <f>D8+D9+D17+D18+D19+D20+D21</f>
        <v>1144053.46</v>
      </c>
      <c r="E22" s="31">
        <f>SUM(E8:E21)</f>
        <v>-618390.1399999999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329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-28921.79</v>
      </c>
      <c r="C8" s="27">
        <v>194846.94</v>
      </c>
      <c r="D8" s="26">
        <v>194103.54</v>
      </c>
      <c r="E8" s="26">
        <v>-28178.390000000014</v>
      </c>
    </row>
    <row r="9" spans="1:5" ht="12.75">
      <c r="A9" s="25" t="s">
        <v>167</v>
      </c>
      <c r="B9" s="26">
        <v>-422495.99</v>
      </c>
      <c r="C9" s="27">
        <v>455631.98</v>
      </c>
      <c r="D9" s="26">
        <v>852155.15</v>
      </c>
      <c r="E9" s="26">
        <v>-819019.16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184</v>
      </c>
      <c r="B11" s="26"/>
      <c r="C11" s="27"/>
      <c r="D11" s="26">
        <v>3173.1</v>
      </c>
      <c r="E11" s="26"/>
    </row>
    <row r="12" spans="1:5" ht="12.75">
      <c r="A12" s="25" t="s">
        <v>203</v>
      </c>
      <c r="B12" s="26"/>
      <c r="C12" s="27"/>
      <c r="D12" s="26">
        <v>20221.92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1070.98</v>
      </c>
      <c r="E14" s="26"/>
    </row>
    <row r="15" spans="1:5" ht="15.75" customHeight="1">
      <c r="A15" s="25" t="s">
        <v>188</v>
      </c>
      <c r="B15" s="26"/>
      <c r="C15" s="27"/>
      <c r="D15" s="26">
        <v>80406</v>
      </c>
      <c r="E15" s="26"/>
    </row>
    <row r="16" spans="1:5" ht="24">
      <c r="A16" s="25" t="s">
        <v>189</v>
      </c>
      <c r="B16" s="26"/>
      <c r="C16" s="27"/>
      <c r="D16" s="26">
        <v>505.1</v>
      </c>
      <c r="E16" s="26"/>
    </row>
    <row r="17" spans="1:5" ht="12.75">
      <c r="A17" s="25" t="s">
        <v>175</v>
      </c>
      <c r="B17" s="26">
        <v>52850.72</v>
      </c>
      <c r="C17" s="27">
        <v>381826.44</v>
      </c>
      <c r="D17" s="26">
        <v>558972.18</v>
      </c>
      <c r="E17" s="26">
        <v>-124295.02000000002</v>
      </c>
    </row>
    <row r="18" spans="1:5" ht="12.75">
      <c r="A18" s="25" t="s">
        <v>176</v>
      </c>
      <c r="B18" s="26">
        <v>-4191.16</v>
      </c>
      <c r="C18" s="27">
        <v>117089.52</v>
      </c>
      <c r="D18" s="26">
        <v>115226.4</v>
      </c>
      <c r="E18" s="26">
        <v>-2328.0399999999936</v>
      </c>
    </row>
    <row r="19" spans="1:5" ht="12.75">
      <c r="A19" s="25" t="s">
        <v>177</v>
      </c>
      <c r="B19" s="26">
        <v>-10912.55</v>
      </c>
      <c r="C19" s="27">
        <v>268629.9</v>
      </c>
      <c r="D19" s="26">
        <v>270559.1</v>
      </c>
      <c r="E19" s="26">
        <v>-12841.749999999942</v>
      </c>
    </row>
    <row r="20" spans="1:5" ht="12.75">
      <c r="A20" s="25" t="s">
        <v>178</v>
      </c>
      <c r="B20" s="26">
        <v>0</v>
      </c>
      <c r="C20" s="27">
        <v>528.6</v>
      </c>
      <c r="D20" s="26">
        <v>528.6</v>
      </c>
      <c r="E20" s="26">
        <v>0</v>
      </c>
    </row>
    <row r="21" spans="1:5" ht="24">
      <c r="A21" s="25" t="s">
        <v>179</v>
      </c>
      <c r="B21" s="26">
        <v>5191.68</v>
      </c>
      <c r="C21" s="27">
        <v>45080.7</v>
      </c>
      <c r="D21" s="26">
        <v>37814.54</v>
      </c>
      <c r="E21" s="26">
        <v>12457.839999999997</v>
      </c>
    </row>
    <row r="22" spans="1:5" ht="12.75">
      <c r="A22" s="25" t="s">
        <v>180</v>
      </c>
      <c r="B22" s="26">
        <v>34077.38</v>
      </c>
      <c r="C22" s="27">
        <v>40023.83</v>
      </c>
      <c r="D22" s="26">
        <v>3458.85</v>
      </c>
      <c r="E22" s="26">
        <v>70642.35999999999</v>
      </c>
    </row>
    <row r="23" spans="1:5" ht="12.75">
      <c r="A23" s="29" t="s">
        <v>181</v>
      </c>
      <c r="B23" s="30">
        <f>SUM(B8:B22)</f>
        <v>-374401.7099999999</v>
      </c>
      <c r="C23" s="31">
        <f>SUM(C8:C22)</f>
        <v>1503657.91</v>
      </c>
      <c r="D23" s="30">
        <f>D22+D21+D20+D19+D18+D17+D8+D9</f>
        <v>2032818.3599999999</v>
      </c>
      <c r="E23" s="30">
        <f>SUM(E8:E22)</f>
        <v>-903562.1600000001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-15717.74</v>
      </c>
      <c r="C8" s="26">
        <v>140862.84</v>
      </c>
      <c r="D8" s="26">
        <v>135283.09</v>
      </c>
      <c r="E8" s="26">
        <v>-10137.990000000005</v>
      </c>
    </row>
    <row r="9" spans="1:5" ht="12.75">
      <c r="A9" s="25" t="s">
        <v>167</v>
      </c>
      <c r="B9" s="26">
        <v>-273443.51</v>
      </c>
      <c r="C9" s="26">
        <v>318093.02</v>
      </c>
      <c r="D9" s="26">
        <v>591979.64</v>
      </c>
      <c r="E9" s="26">
        <v>-547330.13</v>
      </c>
    </row>
    <row r="10" spans="1:5" ht="12.75">
      <c r="A10" s="25" t="s">
        <v>193</v>
      </c>
      <c r="B10" s="26"/>
      <c r="C10" s="34"/>
      <c r="D10" s="26">
        <v>3309.31</v>
      </c>
      <c r="E10" s="26"/>
    </row>
    <row r="11" spans="1:5" ht="12.75">
      <c r="A11" s="25" t="s">
        <v>184</v>
      </c>
      <c r="B11" s="26"/>
      <c r="C11" s="34"/>
      <c r="D11" s="26">
        <v>2991.78</v>
      </c>
      <c r="E11" s="26"/>
    </row>
    <row r="12" spans="1:5" ht="12.75">
      <c r="A12" s="25" t="s">
        <v>203</v>
      </c>
      <c r="B12" s="26"/>
      <c r="C12" s="34"/>
      <c r="D12" s="26">
        <v>14093.95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2.75">
      <c r="A14" s="25" t="s">
        <v>196</v>
      </c>
      <c r="B14" s="26"/>
      <c r="C14" s="34"/>
      <c r="D14" s="26">
        <v>746.43</v>
      </c>
      <c r="E14" s="26"/>
    </row>
    <row r="15" spans="1:5" ht="15.75" customHeight="1">
      <c r="A15" s="25" t="s">
        <v>188</v>
      </c>
      <c r="B15" s="26"/>
      <c r="C15" s="34"/>
      <c r="D15" s="26">
        <v>31401</v>
      </c>
      <c r="E15" s="26"/>
    </row>
    <row r="16" spans="1:5" ht="24">
      <c r="A16" s="25" t="s">
        <v>189</v>
      </c>
      <c r="B16" s="26"/>
      <c r="C16" s="34"/>
      <c r="D16" s="26">
        <v>352.03</v>
      </c>
      <c r="E16" s="26"/>
    </row>
    <row r="17" spans="1:5" ht="12.75">
      <c r="A17" s="25" t="s">
        <v>175</v>
      </c>
      <c r="B17" s="26">
        <v>190472.5</v>
      </c>
      <c r="C17" s="26">
        <v>276036.6</v>
      </c>
      <c r="D17" s="26">
        <v>448550.87</v>
      </c>
      <c r="E17" s="26">
        <v>17958.22999999998</v>
      </c>
    </row>
    <row r="18" spans="1:5" ht="12.75">
      <c r="A18" s="25" t="s">
        <v>176</v>
      </c>
      <c r="B18" s="26">
        <v>0.08</v>
      </c>
      <c r="C18" s="26">
        <v>84648.24</v>
      </c>
      <c r="D18" s="26">
        <v>84648.32</v>
      </c>
      <c r="E18" s="26">
        <v>0</v>
      </c>
    </row>
    <row r="19" spans="1:5" ht="12.75">
      <c r="A19" s="25" t="s">
        <v>177</v>
      </c>
      <c r="B19" s="26">
        <v>-24261.15</v>
      </c>
      <c r="C19" s="26">
        <v>169898.28</v>
      </c>
      <c r="D19" s="26">
        <v>188569.73</v>
      </c>
      <c r="E19" s="26">
        <v>-42932.600000000006</v>
      </c>
    </row>
    <row r="20" spans="1:5" ht="24">
      <c r="A20" s="25" t="s">
        <v>179</v>
      </c>
      <c r="B20" s="26">
        <v>-5128.46</v>
      </c>
      <c r="C20" s="26">
        <v>32590.84</v>
      </c>
      <c r="D20" s="26">
        <v>37814.54</v>
      </c>
      <c r="E20" s="26">
        <v>-10352.16</v>
      </c>
    </row>
    <row r="21" spans="1:5" ht="12.75">
      <c r="A21" s="25" t="s">
        <v>180</v>
      </c>
      <c r="B21" s="26">
        <v>-9154.16</v>
      </c>
      <c r="C21" s="26">
        <v>28591.08</v>
      </c>
      <c r="D21" s="26">
        <v>23827.36</v>
      </c>
      <c r="E21" s="26">
        <v>-4390.439999999999</v>
      </c>
    </row>
    <row r="22" spans="1:5" ht="12.75">
      <c r="A22" s="29" t="s">
        <v>181</v>
      </c>
      <c r="B22" s="30">
        <f>SUM(B8:B21)</f>
        <v>-137232.44</v>
      </c>
      <c r="C22" s="30">
        <f>SUM(C8:C21)</f>
        <v>1050720.9</v>
      </c>
      <c r="D22" s="30">
        <f>D21+D20+D19+D18+D17+D9+D8</f>
        <v>1510673.55</v>
      </c>
      <c r="E22" s="30">
        <f>SUM(E8:E21)</f>
        <v>-597185.09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-133175.23</v>
      </c>
      <c r="C8" s="26">
        <v>709564.5</v>
      </c>
      <c r="D8" s="27">
        <v>748922.88</v>
      </c>
      <c r="E8" s="26">
        <v>-172533.61</v>
      </c>
    </row>
    <row r="9" spans="1:5" ht="12.75">
      <c r="A9" s="25" t="s">
        <v>167</v>
      </c>
      <c r="B9" s="26">
        <v>-1267137.95</v>
      </c>
      <c r="C9" s="26">
        <v>1755793.53</v>
      </c>
      <c r="D9" s="27">
        <v>3177435.29</v>
      </c>
      <c r="E9" s="26">
        <v>-2688779.71</v>
      </c>
    </row>
    <row r="10" spans="1:5" ht="12.75">
      <c r="A10" s="33" t="s">
        <v>183</v>
      </c>
      <c r="B10" s="26"/>
      <c r="C10" s="34"/>
      <c r="D10" s="27">
        <v>5628.27</v>
      </c>
      <c r="E10" s="26"/>
    </row>
    <row r="11" spans="1:5" ht="12.75">
      <c r="A11" s="33" t="s">
        <v>184</v>
      </c>
      <c r="B11" s="26"/>
      <c r="C11" s="34"/>
      <c r="D11" s="27">
        <v>5443.68</v>
      </c>
      <c r="E11" s="26"/>
    </row>
    <row r="12" spans="1:5" ht="12.75">
      <c r="A12" s="33" t="s">
        <v>203</v>
      </c>
      <c r="B12" s="26"/>
      <c r="C12" s="34"/>
      <c r="D12" s="27">
        <v>78023.62</v>
      </c>
      <c r="E12" s="26"/>
    </row>
    <row r="13" spans="1:5" ht="12.75">
      <c r="A13" s="33" t="s">
        <v>195</v>
      </c>
      <c r="B13" s="26"/>
      <c r="C13" s="34"/>
      <c r="D13" s="27">
        <v>689.44</v>
      </c>
      <c r="E13" s="26"/>
    </row>
    <row r="14" spans="1:5" ht="12.75">
      <c r="A14" s="33" t="s">
        <v>196</v>
      </c>
      <c r="B14" s="26"/>
      <c r="C14" s="34"/>
      <c r="D14" s="27">
        <v>4132.24</v>
      </c>
      <c r="E14" s="26"/>
    </row>
    <row r="15" spans="1:5" ht="24">
      <c r="A15" s="33" t="s">
        <v>200</v>
      </c>
      <c r="B15" s="26"/>
      <c r="C15" s="34"/>
      <c r="D15" s="27">
        <v>1948.9</v>
      </c>
      <c r="E15" s="26"/>
    </row>
    <row r="16" spans="1:5" ht="12.75">
      <c r="A16" s="25" t="s">
        <v>175</v>
      </c>
      <c r="B16" s="26">
        <v>80905.55</v>
      </c>
      <c r="C16" s="26">
        <v>1390493.04</v>
      </c>
      <c r="D16" s="27">
        <v>180796.8</v>
      </c>
      <c r="E16" s="26">
        <v>1290601.79</v>
      </c>
    </row>
    <row r="17" spans="1:5" ht="12.75">
      <c r="A17" s="25" t="s">
        <v>176</v>
      </c>
      <c r="B17" s="26">
        <v>-10255.68</v>
      </c>
      <c r="C17" s="26">
        <v>426401.94</v>
      </c>
      <c r="D17" s="27">
        <v>421075</v>
      </c>
      <c r="E17" s="26">
        <v>-4928.739999999991</v>
      </c>
    </row>
    <row r="18" spans="1:5" ht="12.75">
      <c r="A18" s="25" t="s">
        <v>210</v>
      </c>
      <c r="B18" s="26"/>
      <c r="C18" s="26">
        <v>356988.24</v>
      </c>
      <c r="D18" s="27">
        <v>356988.24</v>
      </c>
      <c r="E18" s="26">
        <v>0</v>
      </c>
    </row>
    <row r="19" spans="1:5" ht="12.75">
      <c r="A19" s="25" t="s">
        <v>177</v>
      </c>
      <c r="B19" s="26">
        <v>36982.43</v>
      </c>
      <c r="C19" s="26">
        <v>1118340.6</v>
      </c>
      <c r="D19" s="27">
        <v>1043916.38</v>
      </c>
      <c r="E19" s="26">
        <v>111406.65000000002</v>
      </c>
    </row>
    <row r="20" spans="1:5" ht="12.75">
      <c r="A20" s="25" t="s">
        <v>213</v>
      </c>
      <c r="B20" s="26">
        <v>15794.17</v>
      </c>
      <c r="C20" s="26">
        <v>85944.48</v>
      </c>
      <c r="D20" s="27">
        <v>44132.64</v>
      </c>
      <c r="E20" s="26">
        <v>57606.009999999995</v>
      </c>
    </row>
    <row r="21" spans="1:5" ht="12.75">
      <c r="A21" s="25" t="s">
        <v>211</v>
      </c>
      <c r="B21" s="26">
        <v>356140.21</v>
      </c>
      <c r="C21" s="26">
        <v>711422.52</v>
      </c>
      <c r="D21" s="27">
        <v>805605.62</v>
      </c>
      <c r="E21" s="26">
        <v>261957.11</v>
      </c>
    </row>
    <row r="22" spans="1:5" ht="12.75">
      <c r="A22" s="25" t="s">
        <v>180</v>
      </c>
      <c r="B22" s="26">
        <v>146367.46</v>
      </c>
      <c r="C22" s="26">
        <v>147644.76</v>
      </c>
      <c r="D22" s="27">
        <v>89423.78</v>
      </c>
      <c r="E22" s="26">
        <v>204588.43999999997</v>
      </c>
    </row>
    <row r="23" spans="1:5" ht="12.75">
      <c r="A23" s="29" t="s">
        <v>181</v>
      </c>
      <c r="B23" s="30">
        <f>SUM(B8:B22)</f>
        <v>-774379.04</v>
      </c>
      <c r="C23" s="30">
        <f>SUM(C8:C22)</f>
        <v>6702593.610000001</v>
      </c>
      <c r="D23" s="31">
        <f>D22+D20+D21+D19+D18+D17+D16+D8+D9</f>
        <v>6868296.63</v>
      </c>
      <c r="E23" s="30">
        <f>SUM(E8:E22)</f>
        <v>-940082.0599999996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-84597.69</v>
      </c>
      <c r="C8" s="26">
        <v>265103.58</v>
      </c>
      <c r="D8" s="26">
        <v>320871.77</v>
      </c>
      <c r="E8" s="26">
        <v>-140365.88</v>
      </c>
    </row>
    <row r="9" spans="1:5" ht="12.75">
      <c r="A9" s="25" t="s">
        <v>167</v>
      </c>
      <c r="B9" s="26">
        <v>-662343.51</v>
      </c>
      <c r="C9" s="26">
        <v>672682.99</v>
      </c>
      <c r="D9" s="26">
        <v>1285220.82</v>
      </c>
      <c r="E9" s="26">
        <v>-1274881.34</v>
      </c>
    </row>
    <row r="10" spans="1:5" ht="12.75">
      <c r="A10" s="25" t="s">
        <v>183</v>
      </c>
      <c r="B10" s="26"/>
      <c r="C10" s="34"/>
      <c r="D10" s="26">
        <v>5628.27</v>
      </c>
      <c r="E10" s="26"/>
    </row>
    <row r="11" spans="1:5" ht="12.75">
      <c r="A11" s="25" t="s">
        <v>184</v>
      </c>
      <c r="B11" s="26"/>
      <c r="C11" s="34"/>
      <c r="D11" s="26">
        <v>2210.04</v>
      </c>
      <c r="E11" s="26"/>
    </row>
    <row r="12" spans="1:5" ht="12.75">
      <c r="A12" s="25" t="s">
        <v>203</v>
      </c>
      <c r="B12" s="26"/>
      <c r="C12" s="34"/>
      <c r="D12" s="26">
        <v>33428.79</v>
      </c>
      <c r="E12" s="26"/>
    </row>
    <row r="13" spans="1:5" ht="12.75">
      <c r="A13" s="25" t="s">
        <v>195</v>
      </c>
      <c r="B13" s="26"/>
      <c r="C13" s="34"/>
      <c r="D13" s="26">
        <v>689.44</v>
      </c>
      <c r="E13" s="26"/>
    </row>
    <row r="14" spans="1:5" ht="12.75">
      <c r="A14" s="25" t="s">
        <v>196</v>
      </c>
      <c r="B14" s="26"/>
      <c r="C14" s="34"/>
      <c r="D14" s="26">
        <v>1770.43</v>
      </c>
      <c r="E14" s="26"/>
    </row>
    <row r="15" spans="1:5" ht="24">
      <c r="A15" s="25" t="s">
        <v>200</v>
      </c>
      <c r="B15" s="26"/>
      <c r="C15" s="34"/>
      <c r="D15" s="26">
        <v>834.99</v>
      </c>
      <c r="E15" s="26"/>
    </row>
    <row r="16" spans="1:5" ht="12.75">
      <c r="A16" s="25" t="s">
        <v>175</v>
      </c>
      <c r="B16" s="26">
        <v>-540800.63</v>
      </c>
      <c r="C16" s="26">
        <v>519500.52</v>
      </c>
      <c r="D16" s="26">
        <v>156393</v>
      </c>
      <c r="E16" s="26">
        <v>-177693.11</v>
      </c>
    </row>
    <row r="17" spans="1:5" ht="12.75">
      <c r="A17" s="25" t="s">
        <v>176</v>
      </c>
      <c r="B17" s="26">
        <v>-1618.29</v>
      </c>
      <c r="C17" s="26">
        <v>159307.62</v>
      </c>
      <c r="D17" s="26">
        <v>158462.3</v>
      </c>
      <c r="E17" s="26">
        <v>-772.9700000000012</v>
      </c>
    </row>
    <row r="18" spans="1:5" ht="12.75">
      <c r="A18" s="25" t="s">
        <v>210</v>
      </c>
      <c r="B18" s="26">
        <v>0</v>
      </c>
      <c r="C18" s="26">
        <v>125617.2</v>
      </c>
      <c r="D18" s="26">
        <v>125617.2</v>
      </c>
      <c r="E18" s="26">
        <v>0</v>
      </c>
    </row>
    <row r="19" spans="1:5" ht="12.75">
      <c r="A19" s="25" t="s">
        <v>177</v>
      </c>
      <c r="B19" s="26">
        <v>-50681.49</v>
      </c>
      <c r="C19" s="26">
        <v>410113.02</v>
      </c>
      <c r="D19" s="26">
        <v>447260.04</v>
      </c>
      <c r="E19" s="26">
        <v>-87828.50999999995</v>
      </c>
    </row>
    <row r="20" spans="1:5" ht="12.75">
      <c r="A20" s="25" t="s">
        <v>178</v>
      </c>
      <c r="B20" s="26">
        <v>0</v>
      </c>
      <c r="C20" s="26">
        <v>646.32</v>
      </c>
      <c r="D20" s="26">
        <v>646.32</v>
      </c>
      <c r="E20" s="26">
        <v>0</v>
      </c>
    </row>
    <row r="21" spans="1:5" ht="12.75">
      <c r="A21" s="25" t="s">
        <v>213</v>
      </c>
      <c r="B21" s="26">
        <v>5755.42</v>
      </c>
      <c r="C21" s="26">
        <v>32109.6</v>
      </c>
      <c r="D21" s="26">
        <v>16465.92</v>
      </c>
      <c r="E21" s="26">
        <v>21399.1</v>
      </c>
    </row>
    <row r="22" spans="1:5" ht="12.75">
      <c r="A22" s="25" t="s">
        <v>211</v>
      </c>
      <c r="B22" s="26">
        <v>495519.75</v>
      </c>
      <c r="C22" s="26">
        <v>202836.83</v>
      </c>
      <c r="D22" s="26">
        <v>127452.01</v>
      </c>
      <c r="E22" s="26">
        <v>570904.57</v>
      </c>
    </row>
    <row r="23" spans="1:5" ht="12.75">
      <c r="A23" s="25" t="s">
        <v>180</v>
      </c>
      <c r="B23" s="26">
        <v>70361</v>
      </c>
      <c r="C23" s="26">
        <v>55054.92</v>
      </c>
      <c r="D23" s="26">
        <v>22860.34</v>
      </c>
      <c r="E23" s="26">
        <v>102555.58</v>
      </c>
    </row>
    <row r="24" spans="1:5" ht="12.75">
      <c r="A24" s="29" t="s">
        <v>191</v>
      </c>
      <c r="B24" s="30">
        <f>SUM(B8:B23)</f>
        <v>-768405.4400000002</v>
      </c>
      <c r="C24" s="30">
        <f>SUM(C8:C23)</f>
        <v>2442972.5999999996</v>
      </c>
      <c r="D24" s="30">
        <f>D23+D22+D21+D20+D19+D17+D18+D16+D9+D8</f>
        <v>2661249.72</v>
      </c>
      <c r="E24" s="30">
        <f>SUM(E8:E23)</f>
        <v>-986682.5600000002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/>
      <c r="C8" s="27"/>
      <c r="D8" s="26"/>
      <c r="E8" s="26"/>
    </row>
    <row r="9" spans="1:5" ht="12.75">
      <c r="A9" s="25" t="s">
        <v>167</v>
      </c>
      <c r="B9" s="27"/>
      <c r="C9" s="27"/>
      <c r="D9" s="26"/>
      <c r="E9" s="26"/>
    </row>
    <row r="10" spans="1:5" ht="12.75">
      <c r="A10" s="33" t="s">
        <v>193</v>
      </c>
      <c r="B10" s="27"/>
      <c r="C10" s="27"/>
      <c r="D10" s="26"/>
      <c r="E10" s="26"/>
    </row>
    <row r="11" spans="1:5" ht="12.75">
      <c r="A11" s="33" t="s">
        <v>194</v>
      </c>
      <c r="B11" s="27"/>
      <c r="C11" s="27"/>
      <c r="D11" s="26"/>
      <c r="E11" s="26"/>
    </row>
    <row r="12" spans="1:5" ht="12.75">
      <c r="A12" s="33" t="s">
        <v>185</v>
      </c>
      <c r="B12" s="27"/>
      <c r="C12" s="27"/>
      <c r="D12" s="26"/>
      <c r="E12" s="26"/>
    </row>
    <row r="13" spans="1:5" ht="12.75">
      <c r="A13" s="33" t="s">
        <v>186</v>
      </c>
      <c r="B13" s="27"/>
      <c r="C13" s="27"/>
      <c r="D13" s="26"/>
      <c r="E13" s="26"/>
    </row>
    <row r="14" spans="1:5" ht="15.75" customHeight="1">
      <c r="A14" s="33" t="s">
        <v>196</v>
      </c>
      <c r="B14" s="27"/>
      <c r="C14" s="27"/>
      <c r="D14" s="26"/>
      <c r="E14" s="26"/>
    </row>
    <row r="15" spans="1:5" ht="24">
      <c r="A15" s="33" t="s">
        <v>200</v>
      </c>
      <c r="B15" s="27"/>
      <c r="C15" s="27"/>
      <c r="D15" s="26"/>
      <c r="E15" s="26"/>
    </row>
    <row r="16" spans="1:5" ht="12.75">
      <c r="A16" s="25" t="s">
        <v>175</v>
      </c>
      <c r="B16" s="27"/>
      <c r="C16" s="27"/>
      <c r="D16" s="26"/>
      <c r="E16" s="26"/>
    </row>
    <row r="17" spans="1:5" ht="12.75">
      <c r="A17" s="25" t="s">
        <v>176</v>
      </c>
      <c r="B17" s="27"/>
      <c r="C17" s="27"/>
      <c r="D17" s="26"/>
      <c r="E17" s="26"/>
    </row>
    <row r="18" spans="1:5" ht="12.75">
      <c r="A18" s="25" t="s">
        <v>210</v>
      </c>
      <c r="B18" s="27"/>
      <c r="C18" s="27"/>
      <c r="D18" s="26"/>
      <c r="E18" s="26"/>
    </row>
    <row r="19" spans="1:5" ht="12.75">
      <c r="A19" s="25" t="s">
        <v>177</v>
      </c>
      <c r="B19" s="27"/>
      <c r="C19" s="27"/>
      <c r="D19" s="26"/>
      <c r="E19" s="26"/>
    </row>
    <row r="20" spans="1:5" ht="12.75">
      <c r="A20" s="25" t="s">
        <v>213</v>
      </c>
      <c r="B20" s="27"/>
      <c r="C20" s="27"/>
      <c r="D20" s="26"/>
      <c r="E20" s="26"/>
    </row>
    <row r="21" spans="1:5" ht="12.75">
      <c r="A21" s="25" t="s">
        <v>211</v>
      </c>
      <c r="B21" s="27"/>
      <c r="C21" s="27"/>
      <c r="D21" s="26"/>
      <c r="E21" s="26"/>
    </row>
    <row r="22" spans="1:5" ht="12.75">
      <c r="A22" s="25" t="s">
        <v>180</v>
      </c>
      <c r="B22" s="27"/>
      <c r="C22" s="27"/>
      <c r="D22" s="26"/>
      <c r="E22" s="26"/>
    </row>
    <row r="23" spans="1:5" ht="12.75">
      <c r="A23" s="29" t="s">
        <v>181</v>
      </c>
      <c r="B23" s="31">
        <f>SUM(B7:B22)</f>
        <v>0</v>
      </c>
      <c r="C23" s="31">
        <f>SUM(C8:C22)</f>
        <v>0</v>
      </c>
      <c r="D23" s="30">
        <v>8882094.73</v>
      </c>
      <c r="E23" s="30">
        <f>SUM(E8:E22)</f>
        <v>0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9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-91475.77</v>
      </c>
      <c r="C8" s="26">
        <v>226696.06</v>
      </c>
      <c r="D8" s="26">
        <v>295930.11</v>
      </c>
      <c r="E8" s="26">
        <v>-160709.82</v>
      </c>
    </row>
    <row r="9" spans="1:5" ht="12.75">
      <c r="A9" s="25" t="s">
        <v>167</v>
      </c>
      <c r="B9" s="26">
        <v>-741235.9</v>
      </c>
      <c r="C9" s="26">
        <v>566899.15</v>
      </c>
      <c r="D9" s="26">
        <v>1236292.43</v>
      </c>
      <c r="E9" s="26">
        <v>-1410629.18</v>
      </c>
    </row>
    <row r="10" spans="1:5" ht="12.75">
      <c r="A10" s="25" t="s">
        <v>193</v>
      </c>
      <c r="B10" s="26"/>
      <c r="C10" s="34"/>
      <c r="D10" s="26">
        <v>5628.27</v>
      </c>
      <c r="E10" s="26"/>
    </row>
    <row r="11" spans="1:5" ht="12.75">
      <c r="A11" s="25" t="s">
        <v>194</v>
      </c>
      <c r="B11" s="26"/>
      <c r="C11" s="34"/>
      <c r="D11" s="26">
        <v>3011.22</v>
      </c>
      <c r="E11" s="26"/>
    </row>
    <row r="12" spans="1:5" ht="12.75">
      <c r="A12" s="25" t="s">
        <v>185</v>
      </c>
      <c r="B12" s="26"/>
      <c r="C12" s="34"/>
      <c r="D12" s="26">
        <v>30830.32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5.75" customHeight="1">
      <c r="A14" s="25" t="s">
        <v>196</v>
      </c>
      <c r="B14" s="26"/>
      <c r="C14" s="34"/>
      <c r="D14" s="26">
        <v>1632.82</v>
      </c>
      <c r="E14" s="26"/>
    </row>
    <row r="15" spans="1:5" ht="24">
      <c r="A15" s="25" t="s">
        <v>200</v>
      </c>
      <c r="B15" s="26"/>
      <c r="C15" s="34"/>
      <c r="D15" s="26">
        <v>770.09</v>
      </c>
      <c r="E15" s="26"/>
    </row>
    <row r="16" spans="1:5" ht="12.75">
      <c r="A16" s="25" t="s">
        <v>175</v>
      </c>
      <c r="B16" s="26">
        <v>236900.17</v>
      </c>
      <c r="C16" s="26">
        <v>444090.48</v>
      </c>
      <c r="D16" s="26">
        <v>274162.21</v>
      </c>
      <c r="E16" s="26">
        <v>406828.44</v>
      </c>
    </row>
    <row r="17" spans="1:5" ht="12.75">
      <c r="A17" s="25" t="s">
        <v>176</v>
      </c>
      <c r="B17" s="26">
        <v>0.48</v>
      </c>
      <c r="C17" s="26">
        <v>136194.38</v>
      </c>
      <c r="D17" s="26">
        <v>136194.86</v>
      </c>
      <c r="E17" s="26">
        <v>0</v>
      </c>
    </row>
    <row r="18" spans="1:5" ht="12.75">
      <c r="A18" s="25" t="s">
        <v>210</v>
      </c>
      <c r="B18" s="26">
        <v>0</v>
      </c>
      <c r="C18" s="26">
        <v>103605.43</v>
      </c>
      <c r="D18" s="26">
        <v>103605.43</v>
      </c>
      <c r="E18" s="26">
        <v>0</v>
      </c>
    </row>
    <row r="19" spans="1:5" ht="12.75">
      <c r="A19" s="25" t="s">
        <v>177</v>
      </c>
      <c r="B19" s="26">
        <v>-102387.97</v>
      </c>
      <c r="C19" s="26">
        <v>320687.01</v>
      </c>
      <c r="D19" s="26">
        <v>412494.08</v>
      </c>
      <c r="E19" s="26">
        <v>-194195.04</v>
      </c>
    </row>
    <row r="20" spans="1:5" ht="12.75">
      <c r="A20" s="25" t="s">
        <v>213</v>
      </c>
      <c r="B20" s="26">
        <v>5857.57</v>
      </c>
      <c r="C20" s="26">
        <v>27425.23</v>
      </c>
      <c r="D20" s="26">
        <v>14167.04</v>
      </c>
      <c r="E20" s="26">
        <v>19115.760000000002</v>
      </c>
    </row>
    <row r="21" spans="1:5" ht="12.75">
      <c r="A21" s="25" t="s">
        <v>211</v>
      </c>
      <c r="B21" s="26">
        <v>219693.68</v>
      </c>
      <c r="C21" s="26">
        <v>194668.38</v>
      </c>
      <c r="D21" s="26">
        <v>168965.71</v>
      </c>
      <c r="E21" s="26">
        <v>245396.35</v>
      </c>
    </row>
    <row r="22" spans="1:5" ht="12.75">
      <c r="A22" s="25" t="s">
        <v>180</v>
      </c>
      <c r="B22" s="26">
        <v>24760.85</v>
      </c>
      <c r="C22" s="26">
        <v>46133.21</v>
      </c>
      <c r="D22" s="26">
        <v>19574.97</v>
      </c>
      <c r="E22" s="26">
        <v>51319.09</v>
      </c>
    </row>
    <row r="23" spans="1:5" ht="12.75">
      <c r="A23" s="29" t="s">
        <v>181</v>
      </c>
      <c r="B23" s="30">
        <f>SUM(B8:B22)</f>
        <v>-447886.8900000001</v>
      </c>
      <c r="C23" s="30">
        <f>SUM(C8:C22)</f>
        <v>2066399.3299999996</v>
      </c>
      <c r="D23" s="30">
        <f>D22+D21+D20+D19+D18+D17+D16+D9+D8</f>
        <v>2661386.84</v>
      </c>
      <c r="E23" s="30">
        <f>SUM(E8:E22)</f>
        <v>-1042874.4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-58793.86</v>
      </c>
      <c r="C8" s="27">
        <v>258026.24</v>
      </c>
      <c r="D8" s="26">
        <v>278465.53</v>
      </c>
      <c r="E8" s="26">
        <v>-79233.15000000002</v>
      </c>
    </row>
    <row r="9" spans="1:5" ht="12.75">
      <c r="A9" s="25" t="s">
        <v>167</v>
      </c>
      <c r="B9" s="26">
        <v>-422601.5</v>
      </c>
      <c r="C9" s="27">
        <v>633719.08</v>
      </c>
      <c r="D9" s="26">
        <v>1157689.82</v>
      </c>
      <c r="E9" s="26">
        <v>-946572.2400000001</v>
      </c>
    </row>
    <row r="10" spans="1:5" ht="12.75">
      <c r="A10" s="25" t="s">
        <v>183</v>
      </c>
      <c r="B10" s="26"/>
      <c r="C10" s="27"/>
      <c r="D10" s="26">
        <v>5628.27</v>
      </c>
      <c r="E10" s="26"/>
    </row>
    <row r="11" spans="1:5" ht="12.75">
      <c r="A11" s="25" t="s">
        <v>184</v>
      </c>
      <c r="B11" s="26"/>
      <c r="C11" s="27"/>
      <c r="D11" s="26">
        <v>679.38</v>
      </c>
      <c r="E11" s="26"/>
    </row>
    <row r="12" spans="1:5" ht="12.75">
      <c r="A12" s="25" t="s">
        <v>203</v>
      </c>
      <c r="B12" s="26"/>
      <c r="C12" s="27"/>
      <c r="D12" s="26">
        <v>29010.86</v>
      </c>
      <c r="E12" s="26"/>
    </row>
    <row r="13" spans="1:5" ht="12.75">
      <c r="A13" s="25" t="s">
        <v>195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1536.46</v>
      </c>
      <c r="E14" s="26"/>
    </row>
    <row r="15" spans="1:5" ht="24">
      <c r="A15" s="25" t="s">
        <v>200</v>
      </c>
      <c r="B15" s="26"/>
      <c r="C15" s="27"/>
      <c r="D15" s="26">
        <v>724.64</v>
      </c>
      <c r="E15" s="26"/>
    </row>
    <row r="16" spans="1:5" ht="12.75">
      <c r="A16" s="25" t="s">
        <v>175</v>
      </c>
      <c r="B16" s="26">
        <v>-877420.83</v>
      </c>
      <c r="C16" s="27">
        <v>505917.88</v>
      </c>
      <c r="D16" s="26">
        <v>137810</v>
      </c>
      <c r="E16" s="26">
        <v>-509312.94999999995</v>
      </c>
    </row>
    <row r="17" spans="1:5" ht="12.75">
      <c r="A17" s="25" t="s">
        <v>176</v>
      </c>
      <c r="B17" s="26">
        <v>-7006.16</v>
      </c>
      <c r="C17" s="27">
        <v>155124.11</v>
      </c>
      <c r="D17" s="26">
        <v>153206.22</v>
      </c>
      <c r="E17" s="26">
        <v>-5088.270000000019</v>
      </c>
    </row>
    <row r="18" spans="1:5" ht="12.75">
      <c r="A18" s="25" t="s">
        <v>210</v>
      </c>
      <c r="B18" s="26"/>
      <c r="C18" s="27">
        <v>120963.8</v>
      </c>
      <c r="D18" s="26">
        <v>120963.8</v>
      </c>
      <c r="E18" s="26">
        <v>0</v>
      </c>
    </row>
    <row r="19" spans="1:5" ht="12.75">
      <c r="A19" s="25" t="s">
        <v>177</v>
      </c>
      <c r="B19" s="26">
        <v>-18472.16</v>
      </c>
      <c r="C19" s="27">
        <v>386550.84</v>
      </c>
      <c r="D19" s="26">
        <v>388150.29</v>
      </c>
      <c r="E19" s="26">
        <v>-20071.609999999928</v>
      </c>
    </row>
    <row r="20" spans="1:5" ht="12.75">
      <c r="A20" s="25" t="s">
        <v>178</v>
      </c>
      <c r="B20" s="26"/>
      <c r="C20" s="27">
        <v>460.08</v>
      </c>
      <c r="D20" s="26">
        <v>460.08</v>
      </c>
      <c r="E20" s="26">
        <v>0</v>
      </c>
    </row>
    <row r="21" spans="1:5" ht="12.75">
      <c r="A21" s="25" t="s">
        <v>213</v>
      </c>
      <c r="B21" s="26">
        <v>-54663.25</v>
      </c>
      <c r="C21" s="27">
        <v>31289.27</v>
      </c>
      <c r="D21" s="26">
        <v>84045.68</v>
      </c>
      <c r="E21" s="26">
        <v>-107419.65999999999</v>
      </c>
    </row>
    <row r="22" spans="1:5" ht="12.75">
      <c r="A22" s="25" t="s">
        <v>211</v>
      </c>
      <c r="B22" s="26">
        <v>161546.24</v>
      </c>
      <c r="C22" s="27">
        <v>195136.05</v>
      </c>
      <c r="D22" s="26">
        <v>90495.74</v>
      </c>
      <c r="E22" s="26">
        <v>266186.55</v>
      </c>
    </row>
    <row r="23" spans="1:5" ht="12.75">
      <c r="A23" s="25" t="s">
        <v>180</v>
      </c>
      <c r="B23" s="26">
        <v>58182.8</v>
      </c>
      <c r="C23" s="27">
        <v>53455.28</v>
      </c>
      <c r="D23" s="26">
        <v>29206.86</v>
      </c>
      <c r="E23" s="26">
        <v>82431.22</v>
      </c>
    </row>
    <row r="24" spans="1:5" ht="12.75">
      <c r="A24" s="29" t="s">
        <v>181</v>
      </c>
      <c r="B24" s="30">
        <f>SUM(B8:B23)</f>
        <v>-1219228.7199999997</v>
      </c>
      <c r="C24" s="31">
        <f>SUM(C8:C23)</f>
        <v>2340642.63</v>
      </c>
      <c r="D24" s="30">
        <f>D23+D22+D21+D20+D19+D18+D17+D16+D9+D8</f>
        <v>2440494.0200000005</v>
      </c>
      <c r="E24" s="30">
        <f>SUM(E8:E23)</f>
        <v>-1319080.1099999999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336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-83986.9</v>
      </c>
      <c r="C8" s="27">
        <v>347842.44</v>
      </c>
      <c r="D8" s="26">
        <v>387423.61</v>
      </c>
      <c r="E8" s="26">
        <v>-123568.06999999995</v>
      </c>
    </row>
    <row r="9" spans="1:5" ht="12.75">
      <c r="A9" s="25" t="s">
        <v>167</v>
      </c>
      <c r="B9" s="27">
        <v>-833915.08</v>
      </c>
      <c r="C9" s="27">
        <v>845083.26</v>
      </c>
      <c r="D9" s="26">
        <v>1632840.69</v>
      </c>
      <c r="E9" s="26">
        <v>-1621672.5099999998</v>
      </c>
    </row>
    <row r="10" spans="1:5" ht="12.75">
      <c r="A10" s="25" t="s">
        <v>193</v>
      </c>
      <c r="B10" s="27"/>
      <c r="C10" s="27"/>
      <c r="D10" s="26">
        <v>5628.27</v>
      </c>
      <c r="E10" s="26"/>
    </row>
    <row r="11" spans="1:5" ht="12.75">
      <c r="A11" s="25" t="s">
        <v>194</v>
      </c>
      <c r="B11" s="27"/>
      <c r="C11" s="27"/>
      <c r="D11" s="26">
        <v>1855.08</v>
      </c>
      <c r="E11" s="26"/>
    </row>
    <row r="12" spans="1:5" ht="12.75">
      <c r="A12" s="25" t="s">
        <v>185</v>
      </c>
      <c r="B12" s="27"/>
      <c r="C12" s="27"/>
      <c r="D12" s="26">
        <v>40362.23</v>
      </c>
      <c r="E12" s="26"/>
    </row>
    <row r="13" spans="1:5" ht="12.75">
      <c r="A13" s="25" t="s">
        <v>186</v>
      </c>
      <c r="B13" s="27"/>
      <c r="C13" s="27"/>
      <c r="D13" s="26">
        <v>689.44</v>
      </c>
      <c r="E13" s="26"/>
    </row>
    <row r="14" spans="1:5" ht="15.75" customHeight="1">
      <c r="A14" s="25" t="s">
        <v>196</v>
      </c>
      <c r="B14" s="27"/>
      <c r="C14" s="27"/>
      <c r="D14" s="26">
        <v>2137.64</v>
      </c>
      <c r="E14" s="26"/>
    </row>
    <row r="15" spans="1:5" ht="24">
      <c r="A15" s="25" t="s">
        <v>200</v>
      </c>
      <c r="B15" s="27"/>
      <c r="C15" s="27"/>
      <c r="D15" s="26">
        <v>1008.18</v>
      </c>
      <c r="E15" s="26"/>
    </row>
    <row r="16" spans="1:5" ht="12.75">
      <c r="A16" s="25" t="s">
        <v>175</v>
      </c>
      <c r="B16" s="27">
        <v>-2621190.16</v>
      </c>
      <c r="C16" s="27">
        <v>681640.32</v>
      </c>
      <c r="D16" s="26">
        <v>13058</v>
      </c>
      <c r="E16" s="26">
        <v>-1952607.8400000003</v>
      </c>
    </row>
    <row r="17" spans="1:5" ht="12.75">
      <c r="A17" s="25" t="s">
        <v>176</v>
      </c>
      <c r="B17" s="27"/>
      <c r="C17" s="27">
        <v>209029.62</v>
      </c>
      <c r="D17" s="26">
        <v>209029.62</v>
      </c>
      <c r="E17" s="26">
        <v>0</v>
      </c>
    </row>
    <row r="18" spans="1:5" ht="12.75">
      <c r="A18" s="25" t="s">
        <v>210</v>
      </c>
      <c r="B18" s="27">
        <v>-2497.4</v>
      </c>
      <c r="C18" s="27">
        <v>157971.36</v>
      </c>
      <c r="D18" s="26">
        <v>156992.71</v>
      </c>
      <c r="E18" s="26">
        <v>-1518.75</v>
      </c>
    </row>
    <row r="19" spans="1:5" ht="12.75">
      <c r="A19" s="25" t="s">
        <v>177</v>
      </c>
      <c r="B19" s="27">
        <v>-61476.1</v>
      </c>
      <c r="C19" s="27">
        <v>494879.58</v>
      </c>
      <c r="D19" s="26">
        <v>540025.91</v>
      </c>
      <c r="E19" s="26">
        <v>-106622.43</v>
      </c>
    </row>
    <row r="20" spans="1:5" ht="12.75">
      <c r="A20" s="25" t="s">
        <v>178</v>
      </c>
      <c r="B20" s="27">
        <v>0</v>
      </c>
      <c r="C20" s="27"/>
      <c r="D20" s="26">
        <v>0</v>
      </c>
      <c r="E20" s="26">
        <v>0</v>
      </c>
    </row>
    <row r="21" spans="1:5" ht="12.75">
      <c r="A21" s="25" t="s">
        <v>213</v>
      </c>
      <c r="B21" s="27">
        <v>475.52</v>
      </c>
      <c r="C21" s="27"/>
      <c r="D21" s="26">
        <v>475.52</v>
      </c>
      <c r="E21" s="26">
        <v>0</v>
      </c>
    </row>
    <row r="22" spans="1:5" ht="12.75">
      <c r="A22" s="25" t="s">
        <v>211</v>
      </c>
      <c r="B22" s="27">
        <v>-28338.63</v>
      </c>
      <c r="C22" s="27">
        <v>149717.01</v>
      </c>
      <c r="D22" s="26">
        <v>84645.02</v>
      </c>
      <c r="E22" s="26">
        <v>36733.36</v>
      </c>
    </row>
    <row r="23" spans="1:5" ht="12.75">
      <c r="A23" s="25" t="s">
        <v>180</v>
      </c>
      <c r="B23" s="27">
        <v>106138.19</v>
      </c>
      <c r="C23" s="27">
        <v>71642.04</v>
      </c>
      <c r="D23" s="26">
        <v>35117.73</v>
      </c>
      <c r="E23" s="26">
        <v>142662.49999999997</v>
      </c>
    </row>
    <row r="24" spans="1:5" ht="17.25" customHeight="1">
      <c r="A24" s="29" t="s">
        <v>181</v>
      </c>
      <c r="B24" s="31">
        <f>SUM(B7:B23)</f>
        <v>-3524790.56</v>
      </c>
      <c r="C24" s="31">
        <f>SUM(C8:C23)</f>
        <v>2957805.63</v>
      </c>
      <c r="D24" s="30">
        <f>D23+D22+D21+D20+D19+D18+D17+D16++D8+D9</f>
        <v>3059608.81</v>
      </c>
      <c r="E24" s="30">
        <f>SUM(E8:E23)</f>
        <v>-3626593.74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-97983.43</v>
      </c>
      <c r="C8" s="26">
        <v>284219.1</v>
      </c>
      <c r="D8" s="26">
        <v>346119.52</v>
      </c>
      <c r="E8" s="26">
        <v>-159883.85000000003</v>
      </c>
    </row>
    <row r="9" spans="1:5" ht="12.75">
      <c r="A9" s="25" t="s">
        <v>167</v>
      </c>
      <c r="B9" s="27">
        <v>-720166.61</v>
      </c>
      <c r="C9" s="26">
        <v>684342.8</v>
      </c>
      <c r="D9" s="26">
        <v>1489061.25</v>
      </c>
      <c r="E9" s="26">
        <v>-1524885.06</v>
      </c>
    </row>
    <row r="10" spans="1:5" ht="12.75">
      <c r="A10" s="25" t="s">
        <v>193</v>
      </c>
      <c r="B10" s="27"/>
      <c r="C10" s="34"/>
      <c r="D10" s="26">
        <v>5628.27</v>
      </c>
      <c r="E10" s="26"/>
    </row>
    <row r="11" spans="1:5" ht="12.75">
      <c r="A11" s="25" t="s">
        <v>194</v>
      </c>
      <c r="B11" s="27"/>
      <c r="C11" s="34"/>
      <c r="D11" s="26">
        <v>2250.6</v>
      </c>
      <c r="E11" s="26"/>
    </row>
    <row r="12" spans="1:5" ht="12.75">
      <c r="A12" s="25" t="s">
        <v>185</v>
      </c>
      <c r="B12" s="27"/>
      <c r="C12" s="34"/>
      <c r="D12" s="26">
        <v>36059.12</v>
      </c>
      <c r="E12" s="26"/>
    </row>
    <row r="13" spans="1:5" ht="12.75">
      <c r="A13" s="25" t="s">
        <v>186</v>
      </c>
      <c r="B13" s="27"/>
      <c r="C13" s="34"/>
      <c r="D13" s="26">
        <v>689.44</v>
      </c>
      <c r="E13" s="26"/>
    </row>
    <row r="14" spans="1:5" ht="15.75" customHeight="1">
      <c r="A14" s="25" t="s">
        <v>196</v>
      </c>
      <c r="B14" s="27"/>
      <c r="C14" s="34"/>
      <c r="D14" s="26">
        <v>1909.74</v>
      </c>
      <c r="E14" s="26"/>
    </row>
    <row r="15" spans="1:5" ht="24">
      <c r="A15" s="25" t="s">
        <v>200</v>
      </c>
      <c r="B15" s="27"/>
      <c r="C15" s="34"/>
      <c r="D15" s="26">
        <v>900.71</v>
      </c>
      <c r="E15" s="26"/>
    </row>
    <row r="16" spans="1:5" ht="12.75">
      <c r="A16" s="25" t="s">
        <v>175</v>
      </c>
      <c r="B16" s="27">
        <v>170159.05</v>
      </c>
      <c r="C16" s="26">
        <v>556959</v>
      </c>
      <c r="D16" s="26">
        <v>40289</v>
      </c>
      <c r="E16" s="26">
        <v>686829.05</v>
      </c>
    </row>
    <row r="17" spans="1:5" ht="12.75">
      <c r="A17" s="25" t="s">
        <v>176</v>
      </c>
      <c r="B17" s="27">
        <v>-5432.76</v>
      </c>
      <c r="C17" s="26">
        <v>170794.98</v>
      </c>
      <c r="D17" s="26">
        <v>168987.76</v>
      </c>
      <c r="E17" s="26">
        <v>-3625.540000000008</v>
      </c>
    </row>
    <row r="18" spans="1:5" ht="12.75">
      <c r="A18" s="25" t="s">
        <v>210</v>
      </c>
      <c r="B18" s="27"/>
      <c r="C18" s="26">
        <v>137934.64</v>
      </c>
      <c r="D18" s="26">
        <v>137934.64</v>
      </c>
      <c r="E18" s="26">
        <v>0</v>
      </c>
    </row>
    <row r="19" spans="1:5" ht="12.75">
      <c r="A19" s="25" t="s">
        <v>177</v>
      </c>
      <c r="B19" s="27">
        <v>-81685.17</v>
      </c>
      <c r="C19" s="26">
        <v>415631.98</v>
      </c>
      <c r="D19" s="26">
        <v>482452.54</v>
      </c>
      <c r="E19" s="26">
        <v>-148505.72999999998</v>
      </c>
    </row>
    <row r="20" spans="1:5" ht="12.75">
      <c r="A20" s="25" t="s">
        <v>178</v>
      </c>
      <c r="B20" s="27">
        <v>0</v>
      </c>
      <c r="C20" s="26">
        <v>699.24</v>
      </c>
      <c r="D20" s="26">
        <v>699.24</v>
      </c>
      <c r="E20" s="26">
        <v>0</v>
      </c>
    </row>
    <row r="21" spans="1:5" ht="12.75">
      <c r="A21" s="25" t="s">
        <v>213</v>
      </c>
      <c r="B21" s="27">
        <v>6229.86</v>
      </c>
      <c r="C21" s="26">
        <v>34423.74</v>
      </c>
      <c r="D21" s="26">
        <v>17653.84</v>
      </c>
      <c r="E21" s="26">
        <v>22999.76</v>
      </c>
    </row>
    <row r="22" spans="1:5" ht="12.75">
      <c r="A22" s="25" t="s">
        <v>211</v>
      </c>
      <c r="B22" s="27">
        <v>204206.57</v>
      </c>
      <c r="C22" s="26">
        <v>271229.88</v>
      </c>
      <c r="D22" s="26">
        <v>194052.01</v>
      </c>
      <c r="E22" s="26">
        <v>281384.44</v>
      </c>
    </row>
    <row r="23" spans="1:5" ht="12.75">
      <c r="A23" s="25" t="s">
        <v>180</v>
      </c>
      <c r="B23" s="27">
        <v>47176.08</v>
      </c>
      <c r="C23" s="26">
        <v>58025.56</v>
      </c>
      <c r="D23" s="26">
        <v>24686.97</v>
      </c>
      <c r="E23" s="26">
        <v>80514.67</v>
      </c>
    </row>
    <row r="24" spans="1:5" ht="14.25" customHeight="1">
      <c r="A24" s="29" t="s">
        <v>181</v>
      </c>
      <c r="B24" s="31">
        <f>SUM(B7:B23)</f>
        <v>-477496.41</v>
      </c>
      <c r="C24" s="30">
        <f>SUM(C8:C23)</f>
        <v>2614260.9200000004</v>
      </c>
      <c r="D24" s="30">
        <f>D23+D22+D21+D20+D19+D18+D17+D16+D8+D9</f>
        <v>2901936.77</v>
      </c>
      <c r="E24" s="30">
        <f>SUM(E8:E23)</f>
        <v>-765172.2600000001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-338890.57</v>
      </c>
      <c r="C8" s="26">
        <v>1536562.42</v>
      </c>
      <c r="D8" s="26">
        <v>1421309.24</v>
      </c>
      <c r="E8" s="26">
        <v>-223637.39000000013</v>
      </c>
    </row>
    <row r="9" spans="1:5" ht="12.75">
      <c r="A9" s="25" t="s">
        <v>167</v>
      </c>
      <c r="B9" s="26">
        <v>-3271428.87</v>
      </c>
      <c r="C9" s="26">
        <v>3721706.99</v>
      </c>
      <c r="D9" s="26">
        <v>5998682.64</v>
      </c>
      <c r="E9" s="26">
        <v>-5548404.52</v>
      </c>
    </row>
    <row r="10" spans="1:5" ht="12.75">
      <c r="A10" s="25" t="s">
        <v>193</v>
      </c>
      <c r="B10" s="26"/>
      <c r="C10" s="34"/>
      <c r="D10" s="26">
        <v>5628.27</v>
      </c>
      <c r="E10" s="26"/>
    </row>
    <row r="11" spans="1:5" ht="12.75">
      <c r="A11" s="25" t="s">
        <v>194</v>
      </c>
      <c r="B11" s="26"/>
      <c r="C11" s="34"/>
      <c r="D11" s="26">
        <v>13330.32</v>
      </c>
      <c r="E11" s="26"/>
    </row>
    <row r="12" spans="1:5" ht="12.75">
      <c r="A12" s="25" t="s">
        <v>185</v>
      </c>
      <c r="B12" s="26"/>
      <c r="C12" s="34"/>
      <c r="D12" s="26">
        <v>156802.67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5.75" customHeight="1">
      <c r="A14" s="25" t="s">
        <v>196</v>
      </c>
      <c r="B14" s="26"/>
      <c r="C14" s="34"/>
      <c r="D14" s="26">
        <v>8952.64</v>
      </c>
      <c r="E14" s="26"/>
    </row>
    <row r="15" spans="1:5" ht="24">
      <c r="A15" s="25" t="s">
        <v>200</v>
      </c>
      <c r="B15" s="26"/>
      <c r="C15" s="34"/>
      <c r="D15" s="26">
        <v>3606.94</v>
      </c>
      <c r="E15" s="26"/>
    </row>
    <row r="16" spans="1:5" ht="12.75">
      <c r="A16" s="25" t="s">
        <v>175</v>
      </c>
      <c r="B16" s="26">
        <v>2622634.27</v>
      </c>
      <c r="C16" s="26">
        <v>3011116.81</v>
      </c>
      <c r="D16" s="26">
        <v>2470186.7</v>
      </c>
      <c r="E16" s="26">
        <v>3163564.38</v>
      </c>
    </row>
    <row r="17" spans="1:5" ht="12.75">
      <c r="A17" s="25" t="s">
        <v>176</v>
      </c>
      <c r="B17" s="26">
        <v>-13791.69</v>
      </c>
      <c r="C17" s="26">
        <v>923374.83</v>
      </c>
      <c r="D17" s="26">
        <v>921235.69</v>
      </c>
      <c r="E17" s="26">
        <v>-11652.54999999993</v>
      </c>
    </row>
    <row r="18" spans="1:5" ht="12.75">
      <c r="A18" s="25" t="s">
        <v>210</v>
      </c>
      <c r="B18" s="26"/>
      <c r="C18" s="26">
        <v>697470.6</v>
      </c>
      <c r="D18" s="26">
        <v>697470.6</v>
      </c>
      <c r="E18" s="26">
        <v>0</v>
      </c>
    </row>
    <row r="19" spans="1:5" ht="12.75">
      <c r="A19" s="25" t="s">
        <v>177</v>
      </c>
      <c r="B19" s="26">
        <v>-212007.68</v>
      </c>
      <c r="C19" s="26">
        <v>2185548.12</v>
      </c>
      <c r="D19" s="26">
        <v>1988305.98</v>
      </c>
      <c r="E19" s="26">
        <v>-14765.539999999804</v>
      </c>
    </row>
    <row r="20" spans="1:5" ht="12.75">
      <c r="A20" s="25" t="s">
        <v>178</v>
      </c>
      <c r="B20" s="26"/>
      <c r="C20" s="26">
        <v>224.04</v>
      </c>
      <c r="D20" s="26">
        <v>224.04</v>
      </c>
      <c r="E20" s="26">
        <v>0</v>
      </c>
    </row>
    <row r="21" spans="1:5" ht="12.75">
      <c r="A21" s="25" t="s">
        <v>213</v>
      </c>
      <c r="B21" s="26">
        <v>34238.31</v>
      </c>
      <c r="C21" s="26">
        <v>16045.19</v>
      </c>
      <c r="D21" s="26">
        <v>17350.23</v>
      </c>
      <c r="E21" s="26">
        <v>32933.270000000004</v>
      </c>
    </row>
    <row r="22" spans="1:5" ht="12.75">
      <c r="A22" s="25" t="s">
        <v>211</v>
      </c>
      <c r="B22" s="26">
        <v>299705.76</v>
      </c>
      <c r="C22" s="26">
        <v>1358830.69</v>
      </c>
      <c r="D22" s="26">
        <v>880622.03</v>
      </c>
      <c r="E22" s="26">
        <v>777914.42</v>
      </c>
    </row>
    <row r="23" spans="1:5" ht="12.75">
      <c r="A23" s="25" t="s">
        <v>180</v>
      </c>
      <c r="B23" s="26">
        <v>129266.76</v>
      </c>
      <c r="C23" s="26">
        <v>295137.12</v>
      </c>
      <c r="D23" s="26">
        <v>116664.47</v>
      </c>
      <c r="E23" s="26">
        <v>307739.41000000003</v>
      </c>
    </row>
    <row r="24" spans="1:5" ht="13.5" customHeight="1">
      <c r="A24" s="29" t="s">
        <v>181</v>
      </c>
      <c r="B24" s="30">
        <f>SUM(B8:B23)</f>
        <v>-750273.7099999997</v>
      </c>
      <c r="C24" s="30">
        <f>SUM(C8:C23)</f>
        <v>13746016.809999997</v>
      </c>
      <c r="D24" s="30">
        <f>D23+D22+D21+D20+D19+D18+D17+D16+D9+D8</f>
        <v>14512051.62</v>
      </c>
      <c r="E24" s="30">
        <f>B24+C24-D24</f>
        <v>-1516308.5200000014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-10350.92</v>
      </c>
      <c r="C8" s="37">
        <v>62062.74</v>
      </c>
      <c r="D8" s="32">
        <v>63384.76</v>
      </c>
      <c r="E8" s="32">
        <v>-11672.940000000002</v>
      </c>
    </row>
    <row r="9" spans="1:5" ht="12.75">
      <c r="A9" s="33" t="s">
        <v>167</v>
      </c>
      <c r="B9" s="32">
        <v>-120153.15</v>
      </c>
      <c r="C9" s="37">
        <v>150912.78</v>
      </c>
      <c r="D9" s="32">
        <v>263018.19</v>
      </c>
      <c r="E9" s="32">
        <v>-232258.56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1993.6</v>
      </c>
      <c r="E11" s="32"/>
    </row>
    <row r="12" spans="1:5" ht="12.75">
      <c r="A12" s="33" t="s">
        <v>185</v>
      </c>
      <c r="B12" s="32"/>
      <c r="C12" s="37"/>
      <c r="D12" s="32">
        <v>6603.5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349.73</v>
      </c>
      <c r="E14" s="32"/>
    </row>
    <row r="15" spans="1:5" ht="15.75" customHeight="1">
      <c r="A15" s="33" t="s">
        <v>197</v>
      </c>
      <c r="B15" s="32"/>
      <c r="C15" s="37"/>
      <c r="D15" s="32">
        <v>24516</v>
      </c>
      <c r="E15" s="32"/>
    </row>
    <row r="16" spans="1:5" ht="24">
      <c r="A16" s="33" t="s">
        <v>189</v>
      </c>
      <c r="B16" s="32"/>
      <c r="C16" s="37"/>
      <c r="D16" s="32">
        <v>164.94</v>
      </c>
      <c r="E16" s="32"/>
    </row>
    <row r="17" spans="1:5" ht="12.75">
      <c r="A17" s="33" t="s">
        <v>175</v>
      </c>
      <c r="B17" s="32">
        <v>105108.48</v>
      </c>
      <c r="C17" s="37">
        <v>121618.44</v>
      </c>
      <c r="D17" s="32">
        <v>41585</v>
      </c>
      <c r="E17" s="32">
        <v>185141.92</v>
      </c>
    </row>
    <row r="18" spans="1:5" ht="12.75">
      <c r="A18" s="33" t="s">
        <v>176</v>
      </c>
      <c r="B18" s="32">
        <v>-1382.82</v>
      </c>
      <c r="C18" s="37">
        <v>37295.1</v>
      </c>
      <c r="D18" s="32">
        <v>35912.28</v>
      </c>
      <c r="E18" s="32">
        <v>0</v>
      </c>
    </row>
    <row r="19" spans="1:5" ht="12.75">
      <c r="A19" s="33" t="s">
        <v>177</v>
      </c>
      <c r="B19" s="32">
        <v>6138.96</v>
      </c>
      <c r="C19" s="37">
        <v>97815.24</v>
      </c>
      <c r="D19" s="32">
        <v>88351.4</v>
      </c>
      <c r="E19" s="32">
        <v>15602.800000000017</v>
      </c>
    </row>
    <row r="20" spans="1:5" ht="12.75">
      <c r="A20" s="33" t="s">
        <v>178</v>
      </c>
      <c r="B20" s="32">
        <v>0</v>
      </c>
      <c r="C20" s="37">
        <v>3101.76</v>
      </c>
      <c r="D20" s="32">
        <v>3101.76</v>
      </c>
      <c r="E20" s="32">
        <v>0</v>
      </c>
    </row>
    <row r="21" spans="1:5" ht="24">
      <c r="A21" s="33" t="s">
        <v>179</v>
      </c>
      <c r="B21" s="32">
        <v>-21188.68</v>
      </c>
      <c r="C21" s="37">
        <v>14359.32</v>
      </c>
      <c r="D21" s="32">
        <v>57000.74</v>
      </c>
      <c r="E21" s="32">
        <v>-63830.1</v>
      </c>
    </row>
    <row r="22" spans="1:5" ht="12.75">
      <c r="A22" s="33" t="s">
        <v>180</v>
      </c>
      <c r="B22" s="32">
        <v>2788.41</v>
      </c>
      <c r="C22" s="37">
        <v>11757.12</v>
      </c>
      <c r="D22" s="32">
        <v>3458.88</v>
      </c>
      <c r="E22" s="32">
        <v>11086.650000000001</v>
      </c>
    </row>
    <row r="23" spans="1:5" ht="12.75">
      <c r="A23" s="29" t="s">
        <v>181</v>
      </c>
      <c r="B23" s="30">
        <f>SUM(B8:B22)</f>
        <v>-39039.72</v>
      </c>
      <c r="C23" s="31">
        <f>SUM(C8:C22)</f>
        <v>498922.49999999994</v>
      </c>
      <c r="D23" s="30">
        <f>D8+D9+D17+D18+D19+D20+D21+D22</f>
        <v>555813.01</v>
      </c>
      <c r="E23" s="30">
        <f>B23+C23-D23</f>
        <v>-95930.2300000001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9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339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-66250.15</v>
      </c>
      <c r="C8" s="27">
        <v>292685</v>
      </c>
      <c r="D8" s="26">
        <v>321157.29</v>
      </c>
      <c r="E8" s="26">
        <v>-94722.43999999997</v>
      </c>
    </row>
    <row r="9" spans="1:5" ht="12.75">
      <c r="A9" s="25" t="s">
        <v>167</v>
      </c>
      <c r="B9" s="26">
        <v>-577576.06</v>
      </c>
      <c r="C9" s="27">
        <v>698477.98</v>
      </c>
      <c r="D9" s="26">
        <v>1369097.89</v>
      </c>
      <c r="E9" s="26">
        <v>-1248195.97</v>
      </c>
    </row>
    <row r="10" spans="1:5" ht="12.75">
      <c r="A10" s="25" t="s">
        <v>193</v>
      </c>
      <c r="B10" s="26"/>
      <c r="C10" s="27"/>
      <c r="D10" s="26">
        <v>5628.27</v>
      </c>
      <c r="E10" s="26"/>
    </row>
    <row r="11" spans="1:5" ht="12.75">
      <c r="A11" s="25" t="s">
        <v>194</v>
      </c>
      <c r="B11" s="26"/>
      <c r="C11" s="27"/>
      <c r="D11" s="26">
        <v>2382.3</v>
      </c>
      <c r="E11" s="26"/>
    </row>
    <row r="12" spans="1:5" ht="12.75">
      <c r="A12" s="25" t="s">
        <v>185</v>
      </c>
      <c r="B12" s="26"/>
      <c r="C12" s="27"/>
      <c r="D12" s="26">
        <v>33458.54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5.75" customHeight="1">
      <c r="A14" s="25" t="s">
        <v>196</v>
      </c>
      <c r="B14" s="26"/>
      <c r="C14" s="27"/>
      <c r="D14" s="26">
        <v>1772.01</v>
      </c>
      <c r="E14" s="26"/>
    </row>
    <row r="15" spans="1:5" ht="24">
      <c r="A15" s="25" t="s">
        <v>200</v>
      </c>
      <c r="B15" s="26"/>
      <c r="C15" s="27"/>
      <c r="D15" s="26">
        <v>835.74</v>
      </c>
      <c r="E15" s="26"/>
    </row>
    <row r="16" spans="1:5" ht="12.75">
      <c r="A16" s="25" t="s">
        <v>175</v>
      </c>
      <c r="B16" s="26">
        <v>-160993.81</v>
      </c>
      <c r="C16" s="27">
        <v>573549.12</v>
      </c>
      <c r="D16" s="26">
        <v>35472</v>
      </c>
      <c r="E16" s="26">
        <v>377083.31</v>
      </c>
    </row>
    <row r="17" spans="1:5" ht="12.75">
      <c r="A17" s="25" t="s">
        <v>176</v>
      </c>
      <c r="B17" s="26">
        <v>-3960.79</v>
      </c>
      <c r="C17" s="27">
        <v>175882.13</v>
      </c>
      <c r="D17" s="26">
        <v>175880.9</v>
      </c>
      <c r="E17" s="26">
        <v>-3959.5599999999977</v>
      </c>
    </row>
    <row r="18" spans="1:5" ht="12.75">
      <c r="A18" s="25" t="s">
        <v>210</v>
      </c>
      <c r="B18" s="26"/>
      <c r="C18" s="27">
        <v>126124.92</v>
      </c>
      <c r="D18" s="26">
        <v>126124.92</v>
      </c>
      <c r="E18" s="26">
        <v>0</v>
      </c>
    </row>
    <row r="19" spans="1:5" ht="12.75">
      <c r="A19" s="25" t="s">
        <v>177</v>
      </c>
      <c r="B19" s="26">
        <v>-65496.09</v>
      </c>
      <c r="C19" s="27">
        <v>395113.5</v>
      </c>
      <c r="D19" s="26">
        <v>447658.15</v>
      </c>
      <c r="E19" s="26">
        <v>-118040.74</v>
      </c>
    </row>
    <row r="20" spans="1:5" ht="12.75">
      <c r="A20" s="25" t="s">
        <v>213</v>
      </c>
      <c r="B20" s="26">
        <v>6308.76</v>
      </c>
      <c r="C20" s="27">
        <v>35449.66</v>
      </c>
      <c r="D20" s="26">
        <v>82452.46</v>
      </c>
      <c r="E20" s="26">
        <v>-40694.04</v>
      </c>
    </row>
    <row r="21" spans="1:5" ht="12.75">
      <c r="A21" s="25" t="s">
        <v>211</v>
      </c>
      <c r="B21" s="26">
        <v>117382.14</v>
      </c>
      <c r="C21" s="27">
        <v>241182.69</v>
      </c>
      <c r="D21" s="26">
        <v>198618.4</v>
      </c>
      <c r="E21" s="26">
        <v>159946.43000000002</v>
      </c>
    </row>
    <row r="22" spans="1:5" ht="12.75">
      <c r="A22" s="25" t="s">
        <v>180</v>
      </c>
      <c r="B22" s="26">
        <v>-9817.14</v>
      </c>
      <c r="C22" s="27">
        <v>59988.12</v>
      </c>
      <c r="D22" s="26">
        <v>18191.42</v>
      </c>
      <c r="E22" s="26">
        <v>31979.560000000005</v>
      </c>
    </row>
    <row r="23" spans="1:5" ht="12.75">
      <c r="A23" s="29" t="s">
        <v>181</v>
      </c>
      <c r="B23" s="30">
        <f>SUM(B8:B22)</f>
        <v>-760403.14</v>
      </c>
      <c r="C23" s="31">
        <f>SUM(C8:C22)</f>
        <v>2598453.12</v>
      </c>
      <c r="D23" s="30">
        <f>D22+D21+D20+D19+D18+D17+D16+D9+D8</f>
        <v>2774653.4299999997</v>
      </c>
      <c r="E23" s="30">
        <f>SUM(E8:E22)</f>
        <v>-936603.4499999998</v>
      </c>
    </row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-79757.99</v>
      </c>
      <c r="C8" s="26">
        <v>293013.06</v>
      </c>
      <c r="D8" s="26">
        <v>341358.95</v>
      </c>
      <c r="E8" s="26">
        <v>-128103.88</v>
      </c>
    </row>
    <row r="9" spans="1:5" ht="12.75">
      <c r="A9" s="25" t="s">
        <v>167</v>
      </c>
      <c r="B9" s="26">
        <v>-653364.09</v>
      </c>
      <c r="C9" s="26">
        <v>716951.55</v>
      </c>
      <c r="D9" s="26">
        <v>1651566.08</v>
      </c>
      <c r="E9" s="26">
        <v>-1587978.62</v>
      </c>
    </row>
    <row r="10" spans="1:5" ht="12.75">
      <c r="A10" s="25" t="s">
        <v>193</v>
      </c>
      <c r="B10" s="26"/>
      <c r="C10" s="26"/>
      <c r="D10" s="26">
        <v>5628.27</v>
      </c>
      <c r="E10" s="26"/>
    </row>
    <row r="11" spans="1:5" ht="12.75">
      <c r="A11" s="25" t="s">
        <v>194</v>
      </c>
      <c r="B11" s="26"/>
      <c r="C11" s="26"/>
      <c r="D11" s="26">
        <v>2331.6</v>
      </c>
      <c r="E11" s="26"/>
    </row>
    <row r="12" spans="1:5" ht="12.75">
      <c r="A12" s="25" t="s">
        <v>185</v>
      </c>
      <c r="B12" s="26"/>
      <c r="C12" s="26"/>
      <c r="D12" s="26">
        <v>35563.15</v>
      </c>
      <c r="E12" s="26"/>
    </row>
    <row r="13" spans="1:5" ht="15.75" customHeight="1">
      <c r="A13" s="25" t="s">
        <v>186</v>
      </c>
      <c r="B13" s="26"/>
      <c r="C13" s="26"/>
      <c r="D13" s="26">
        <v>689.44</v>
      </c>
      <c r="E13" s="26"/>
    </row>
    <row r="14" spans="1:5" ht="12.75">
      <c r="A14" s="25" t="s">
        <v>196</v>
      </c>
      <c r="B14" s="26"/>
      <c r="C14" s="26"/>
      <c r="D14" s="26">
        <v>1883.47</v>
      </c>
      <c r="E14" s="26"/>
    </row>
    <row r="15" spans="1:5" ht="24">
      <c r="A15" s="25" t="s">
        <v>200</v>
      </c>
      <c r="B15" s="26"/>
      <c r="C15" s="26"/>
      <c r="D15" s="26">
        <v>888.29</v>
      </c>
      <c r="E15" s="26"/>
    </row>
    <row r="16" spans="1:5" ht="12.75">
      <c r="A16" s="25" t="s">
        <v>175</v>
      </c>
      <c r="B16" s="26">
        <v>-79070.85</v>
      </c>
      <c r="C16" s="26">
        <v>574193.16</v>
      </c>
      <c r="D16" s="26">
        <v>119021.48</v>
      </c>
      <c r="E16" s="26">
        <v>376100.8300000001</v>
      </c>
    </row>
    <row r="17" spans="1:5" ht="12.75">
      <c r="A17" s="25" t="s">
        <v>176</v>
      </c>
      <c r="B17" s="26">
        <v>-1079508.3</v>
      </c>
      <c r="C17" s="26">
        <v>176080.32</v>
      </c>
      <c r="D17" s="26">
        <v>175010.23</v>
      </c>
      <c r="E17" s="26">
        <v>-1078438.21</v>
      </c>
    </row>
    <row r="18" spans="1:5" ht="12.75">
      <c r="A18" s="25" t="s">
        <v>210</v>
      </c>
      <c r="B18" s="26"/>
      <c r="C18" s="26">
        <v>144583.18</v>
      </c>
      <c r="D18" s="26">
        <v>144583.18</v>
      </c>
      <c r="E18" s="26">
        <v>0</v>
      </c>
    </row>
    <row r="19" spans="1:5" ht="12.75">
      <c r="A19" s="25" t="s">
        <v>177</v>
      </c>
      <c r="B19" s="26">
        <v>-56082.85</v>
      </c>
      <c r="C19" s="26">
        <v>420545.16</v>
      </c>
      <c r="D19" s="26">
        <v>475816.88</v>
      </c>
      <c r="E19" s="26">
        <v>-111354.57</v>
      </c>
    </row>
    <row r="20" spans="1:5" ht="12.75">
      <c r="A20" s="25" t="s">
        <v>213</v>
      </c>
      <c r="B20" s="26">
        <v>39841.09</v>
      </c>
      <c r="C20" s="26">
        <v>35488.25</v>
      </c>
      <c r="D20" s="26">
        <v>35523.6</v>
      </c>
      <c r="E20" s="26">
        <v>39805.74</v>
      </c>
    </row>
    <row r="21" spans="1:5" ht="12.75">
      <c r="A21" s="25" t="s">
        <v>211</v>
      </c>
      <c r="B21" s="26">
        <v>42494</v>
      </c>
      <c r="C21" s="26">
        <v>278003.04</v>
      </c>
      <c r="D21" s="26">
        <v>168160.11</v>
      </c>
      <c r="E21" s="26">
        <v>152336.93</v>
      </c>
    </row>
    <row r="22" spans="1:5" ht="12.75">
      <c r="A22" s="25" t="s">
        <v>180</v>
      </c>
      <c r="B22" s="26">
        <v>-11764.4</v>
      </c>
      <c r="C22" s="26">
        <v>60400.2</v>
      </c>
      <c r="D22" s="26">
        <v>18191.42</v>
      </c>
      <c r="E22" s="26">
        <v>30444.379999999997</v>
      </c>
    </row>
    <row r="23" spans="1:5" ht="16.5" customHeight="1">
      <c r="A23" s="29" t="s">
        <v>181</v>
      </c>
      <c r="B23" s="30">
        <f>SUM(B8:B22)</f>
        <v>-1877213.39</v>
      </c>
      <c r="C23" s="30">
        <f>SUM(C8:C22)</f>
        <v>2699257.9200000004</v>
      </c>
      <c r="D23" s="30">
        <f>D22+D21+D20+D18+D19+D16+D8+D9+D17</f>
        <v>3129231.93</v>
      </c>
      <c r="E23" s="30">
        <f>SUM(E8:E22)</f>
        <v>-2307187.3999999994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-82323.46</v>
      </c>
      <c r="C8" s="26">
        <v>274454.1</v>
      </c>
      <c r="D8" s="26">
        <v>324197.37</v>
      </c>
      <c r="E8" s="26">
        <v>-132066.73000000004</v>
      </c>
    </row>
    <row r="9" spans="1:5" ht="12.75">
      <c r="A9" s="25" t="s">
        <v>167</v>
      </c>
      <c r="B9" s="27">
        <v>-554857.39</v>
      </c>
      <c r="C9" s="26">
        <v>693317.4</v>
      </c>
      <c r="D9" s="26">
        <v>1402154.15</v>
      </c>
      <c r="E9" s="26">
        <v>-1263694.14</v>
      </c>
    </row>
    <row r="10" spans="1:5" ht="12.75">
      <c r="A10" s="25" t="s">
        <v>193</v>
      </c>
      <c r="B10" s="27"/>
      <c r="C10" s="34"/>
      <c r="D10" s="26">
        <v>5628.27</v>
      </c>
      <c r="E10" s="26"/>
    </row>
    <row r="11" spans="1:5" ht="12.75">
      <c r="A11" s="25" t="s">
        <v>194</v>
      </c>
      <c r="B11" s="27"/>
      <c r="C11" s="34"/>
      <c r="D11" s="26">
        <v>1505.25</v>
      </c>
      <c r="E11" s="26"/>
    </row>
    <row r="12" spans="1:5" ht="12.75">
      <c r="A12" s="25" t="s">
        <v>185</v>
      </c>
      <c r="B12" s="27"/>
      <c r="C12" s="34"/>
      <c r="D12" s="26">
        <v>33775.24</v>
      </c>
      <c r="E12" s="26"/>
    </row>
    <row r="13" spans="1:5" ht="12.75">
      <c r="A13" s="25" t="s">
        <v>186</v>
      </c>
      <c r="B13" s="27"/>
      <c r="C13" s="34"/>
      <c r="D13" s="26">
        <v>689.44</v>
      </c>
      <c r="E13" s="26"/>
    </row>
    <row r="14" spans="1:5" ht="15.75" customHeight="1">
      <c r="A14" s="25" t="s">
        <v>196</v>
      </c>
      <c r="B14" s="27"/>
      <c r="C14" s="34"/>
      <c r="D14" s="26">
        <v>1788.78</v>
      </c>
      <c r="E14" s="26"/>
    </row>
    <row r="15" spans="1:5" ht="12.75">
      <c r="A15" s="25" t="s">
        <v>186</v>
      </c>
      <c r="B15" s="27"/>
      <c r="C15" s="34"/>
      <c r="D15" s="26">
        <v>689.44</v>
      </c>
      <c r="E15" s="26"/>
    </row>
    <row r="16" spans="1:5" ht="12.75">
      <c r="A16" s="25" t="s">
        <v>175</v>
      </c>
      <c r="B16" s="27">
        <v>-143690.37</v>
      </c>
      <c r="C16" s="26">
        <v>537824.16</v>
      </c>
      <c r="D16" s="26">
        <v>29671</v>
      </c>
      <c r="E16" s="26">
        <v>364462.79</v>
      </c>
    </row>
    <row r="17" spans="1:5" ht="12.75">
      <c r="A17" s="25" t="s">
        <v>176</v>
      </c>
      <c r="B17" s="27">
        <v>-12441.52</v>
      </c>
      <c r="C17" s="26">
        <v>164927.04</v>
      </c>
      <c r="D17" s="26">
        <v>154856.93</v>
      </c>
      <c r="E17" s="26">
        <v>-2371.4099999999744</v>
      </c>
    </row>
    <row r="18" spans="1:5" ht="12.75">
      <c r="A18" s="25" t="s">
        <v>210</v>
      </c>
      <c r="B18" s="27"/>
      <c r="C18" s="26">
        <v>125101.8</v>
      </c>
      <c r="D18" s="26">
        <v>125101.8</v>
      </c>
      <c r="E18" s="26">
        <v>0</v>
      </c>
    </row>
    <row r="19" spans="1:5" ht="12.75">
      <c r="A19" s="25" t="s">
        <v>177</v>
      </c>
      <c r="B19" s="27">
        <v>-39873.12</v>
      </c>
      <c r="C19" s="26">
        <v>426153.9</v>
      </c>
      <c r="D19" s="26">
        <v>451895.45</v>
      </c>
      <c r="E19" s="26">
        <v>-65614.66999999998</v>
      </c>
    </row>
    <row r="20" spans="1:5" ht="12.75">
      <c r="A20" s="33" t="s">
        <v>342</v>
      </c>
      <c r="B20" s="27"/>
      <c r="C20" s="26">
        <v>271.32</v>
      </c>
      <c r="D20" s="26">
        <v>271.32</v>
      </c>
      <c r="E20" s="26">
        <v>0</v>
      </c>
    </row>
    <row r="21" spans="1:5" ht="12.75">
      <c r="A21" s="25" t="s">
        <v>213</v>
      </c>
      <c r="B21" s="27">
        <v>8802.19</v>
      </c>
      <c r="C21" s="26">
        <v>33241.2</v>
      </c>
      <c r="D21" s="26">
        <v>43537.62</v>
      </c>
      <c r="E21" s="26">
        <v>-1494.2300000000032</v>
      </c>
    </row>
    <row r="22" spans="1:5" ht="12.75">
      <c r="A22" s="25" t="s">
        <v>211</v>
      </c>
      <c r="B22" s="27">
        <v>-368740.33</v>
      </c>
      <c r="C22" s="26">
        <v>258931.68</v>
      </c>
      <c r="D22" s="26">
        <v>246793.53</v>
      </c>
      <c r="E22" s="26">
        <v>-356602.18000000005</v>
      </c>
    </row>
    <row r="23" spans="1:5" ht="12.75">
      <c r="A23" s="25" t="s">
        <v>180</v>
      </c>
      <c r="B23" s="27">
        <v>68935.32</v>
      </c>
      <c r="C23" s="26">
        <v>57018.36</v>
      </c>
      <c r="D23" s="26">
        <v>39515.55</v>
      </c>
      <c r="E23" s="26">
        <v>86438.13</v>
      </c>
    </row>
    <row r="24" spans="1:5" ht="12.75">
      <c r="A24" s="29" t="s">
        <v>181</v>
      </c>
      <c r="B24" s="46">
        <f>SUM(B8:B23)</f>
        <v>-1124188.68</v>
      </c>
      <c r="C24" s="30">
        <f>SUM(C8:C23)</f>
        <v>2571240.9600000004</v>
      </c>
      <c r="D24" s="30">
        <f>D23+D22+D21+D20+D19+D18+D17+D16+D8+D9</f>
        <v>2817994.7199999997</v>
      </c>
      <c r="E24" s="30">
        <f>SUM(E8:E23)</f>
        <v>-1370942.44</v>
      </c>
    </row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-72868.85</v>
      </c>
      <c r="C8" s="32">
        <v>303763.02</v>
      </c>
      <c r="D8" s="32">
        <v>341440.66</v>
      </c>
      <c r="E8" s="32">
        <v>-110546.48999999996</v>
      </c>
    </row>
    <row r="9" spans="1:5" ht="12.75">
      <c r="A9" s="33" t="s">
        <v>167</v>
      </c>
      <c r="B9" s="32">
        <v>-593299.41</v>
      </c>
      <c r="C9" s="32">
        <v>740918.24</v>
      </c>
      <c r="D9" s="32">
        <v>1478458.69</v>
      </c>
      <c r="E9" s="32">
        <v>-1330839.8599999999</v>
      </c>
    </row>
    <row r="10" spans="1:5" ht="12.75">
      <c r="A10" s="33" t="s">
        <v>193</v>
      </c>
      <c r="B10" s="32"/>
      <c r="C10" s="39"/>
      <c r="D10" s="32">
        <v>5628.27</v>
      </c>
      <c r="E10" s="32"/>
    </row>
    <row r="11" spans="1:5" ht="12.75">
      <c r="A11" s="33" t="s">
        <v>194</v>
      </c>
      <c r="B11" s="32"/>
      <c r="C11" s="39"/>
      <c r="D11" s="32">
        <v>1282.35</v>
      </c>
      <c r="E11" s="32"/>
    </row>
    <row r="12" spans="1:5" ht="12.75">
      <c r="A12" s="33" t="s">
        <v>185</v>
      </c>
      <c r="B12" s="32"/>
      <c r="C12" s="39"/>
      <c r="D12" s="32">
        <v>35571.64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5.75" customHeight="1">
      <c r="A14" s="33" t="s">
        <v>196</v>
      </c>
      <c r="B14" s="32"/>
      <c r="C14" s="39"/>
      <c r="D14" s="32">
        <v>1883.93</v>
      </c>
      <c r="E14" s="32"/>
    </row>
    <row r="15" spans="1:5" ht="24">
      <c r="A15" s="33" t="s">
        <v>200</v>
      </c>
      <c r="B15" s="32"/>
      <c r="C15" s="39"/>
      <c r="D15" s="32">
        <v>888.52</v>
      </c>
      <c r="E15" s="32"/>
    </row>
    <row r="16" spans="1:5" ht="12.75">
      <c r="A16" s="33" t="s">
        <v>175</v>
      </c>
      <c r="B16" s="32">
        <v>645838.29</v>
      </c>
      <c r="C16" s="32">
        <v>595258.68</v>
      </c>
      <c r="D16" s="32">
        <v>31444</v>
      </c>
      <c r="E16" s="32">
        <v>1209652.9700000002</v>
      </c>
    </row>
    <row r="17" spans="1:5" ht="12.75">
      <c r="A17" s="33" t="s">
        <v>176</v>
      </c>
      <c r="B17" s="32">
        <v>537.46</v>
      </c>
      <c r="C17" s="32">
        <v>182539.5</v>
      </c>
      <c r="D17" s="32">
        <v>182997.5</v>
      </c>
      <c r="E17" s="32">
        <v>79.45999999999185</v>
      </c>
    </row>
    <row r="18" spans="1:5" ht="12.75">
      <c r="A18" s="33" t="s">
        <v>210</v>
      </c>
      <c r="B18" s="32">
        <v>0</v>
      </c>
      <c r="C18" s="32">
        <v>135787.8</v>
      </c>
      <c r="D18" s="32">
        <v>135787.8</v>
      </c>
      <c r="E18" s="32">
        <v>0</v>
      </c>
    </row>
    <row r="19" spans="1:5" ht="12.75">
      <c r="A19" s="33" t="s">
        <v>177</v>
      </c>
      <c r="B19" s="32">
        <v>-64518.97</v>
      </c>
      <c r="C19" s="32">
        <v>425386.8</v>
      </c>
      <c r="D19" s="32">
        <v>475930.63</v>
      </c>
      <c r="E19" s="32">
        <v>-115062.80000000005</v>
      </c>
    </row>
    <row r="20" spans="1:5" ht="12.75">
      <c r="A20" s="33" t="s">
        <v>213</v>
      </c>
      <c r="B20" s="32">
        <v>6385.22</v>
      </c>
      <c r="C20" s="32">
        <v>35603.94</v>
      </c>
      <c r="D20" s="32">
        <v>44764.9</v>
      </c>
      <c r="E20" s="32">
        <v>-2775.739999999998</v>
      </c>
    </row>
    <row r="21" spans="1:5" ht="12.75">
      <c r="A21" s="33" t="s">
        <v>211</v>
      </c>
      <c r="B21" s="32">
        <v>135687.2</v>
      </c>
      <c r="C21" s="32">
        <v>293041.78</v>
      </c>
      <c r="D21" s="32">
        <v>173613.99</v>
      </c>
      <c r="E21" s="32">
        <v>255114.99000000005</v>
      </c>
    </row>
    <row r="22" spans="1:5" ht="12.75">
      <c r="A22" s="33" t="s">
        <v>180</v>
      </c>
      <c r="B22" s="32">
        <v>78531.32</v>
      </c>
      <c r="C22" s="32">
        <v>62469.36</v>
      </c>
      <c r="D22" s="32">
        <v>41474.31</v>
      </c>
      <c r="E22" s="32">
        <v>99526.37</v>
      </c>
    </row>
    <row r="23" spans="1:5" ht="12.75">
      <c r="A23" s="29" t="s">
        <v>181</v>
      </c>
      <c r="B23" s="30">
        <f>SUM(B8:B22)</f>
        <v>136292.26000000004</v>
      </c>
      <c r="C23" s="30">
        <f>SUM(C8:C22)</f>
        <v>2774769.1199999996</v>
      </c>
      <c r="D23" s="30">
        <f>D22+D21+D20+D19+D18+D17+D16+D8+D9</f>
        <v>2905912.4799999995</v>
      </c>
      <c r="E23" s="30">
        <f>SUM(E8:E22)</f>
        <v>5148.900000000314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7187.39</v>
      </c>
      <c r="C8" s="32">
        <v>297603.42</v>
      </c>
      <c r="D8" s="32">
        <v>347925.08</v>
      </c>
      <c r="E8" s="32">
        <v>-43134.27000000002</v>
      </c>
    </row>
    <row r="9" spans="1:5" ht="12.75">
      <c r="A9" s="33" t="s">
        <v>167</v>
      </c>
      <c r="B9" s="37">
        <v>-329342.23</v>
      </c>
      <c r="C9" s="32">
        <v>734178.79</v>
      </c>
      <c r="D9" s="32">
        <v>1336957.63</v>
      </c>
      <c r="E9" s="32">
        <v>-932121.0699999998</v>
      </c>
    </row>
    <row r="10" spans="1:5" ht="12.75">
      <c r="A10" s="33" t="s">
        <v>193</v>
      </c>
      <c r="B10" s="37"/>
      <c r="C10" s="39"/>
      <c r="D10" s="32">
        <v>5628.27</v>
      </c>
      <c r="E10" s="32"/>
    </row>
    <row r="11" spans="1:5" ht="12.75">
      <c r="A11" s="33" t="s">
        <v>194</v>
      </c>
      <c r="B11" s="37"/>
      <c r="C11" s="39"/>
      <c r="D11" s="32">
        <v>1312.77</v>
      </c>
      <c r="E11" s="32"/>
    </row>
    <row r="12" spans="1:5" ht="12.75">
      <c r="A12" s="33" t="s">
        <v>185</v>
      </c>
      <c r="B12" s="37"/>
      <c r="C12" s="39"/>
      <c r="D12" s="32">
        <v>36247.22</v>
      </c>
      <c r="E12" s="32"/>
    </row>
    <row r="13" spans="1:5" ht="12.75">
      <c r="A13" s="33" t="s">
        <v>186</v>
      </c>
      <c r="B13" s="37"/>
      <c r="C13" s="39"/>
      <c r="D13" s="32">
        <v>689.44</v>
      </c>
      <c r="E13" s="32"/>
    </row>
    <row r="14" spans="1:5" ht="15.75" customHeight="1">
      <c r="A14" s="33" t="s">
        <v>196</v>
      </c>
      <c r="B14" s="37"/>
      <c r="C14" s="39"/>
      <c r="D14" s="32">
        <v>1919.71</v>
      </c>
      <c r="E14" s="32"/>
    </row>
    <row r="15" spans="1:5" ht="24">
      <c r="A15" s="33" t="s">
        <v>200</v>
      </c>
      <c r="B15" s="37"/>
      <c r="C15" s="39"/>
      <c r="D15" s="32">
        <v>905.4</v>
      </c>
      <c r="E15" s="32"/>
    </row>
    <row r="16" spans="1:5" ht="12.75">
      <c r="A16" s="33" t="s">
        <v>175</v>
      </c>
      <c r="B16" s="37">
        <v>-140919.01</v>
      </c>
      <c r="C16" s="32">
        <v>583188.48</v>
      </c>
      <c r="D16" s="32">
        <v>243582</v>
      </c>
      <c r="E16" s="32">
        <v>198687.46999999997</v>
      </c>
    </row>
    <row r="17" spans="1:5" ht="12.75">
      <c r="A17" s="33" t="s">
        <v>176</v>
      </c>
      <c r="B17" s="37">
        <v>52399.68</v>
      </c>
      <c r="C17" s="32">
        <v>178838.34</v>
      </c>
      <c r="D17" s="32">
        <v>180936.36</v>
      </c>
      <c r="E17" s="32">
        <v>50301.66</v>
      </c>
    </row>
    <row r="18" spans="1:5" ht="12.75">
      <c r="A18" s="33" t="s">
        <v>210</v>
      </c>
      <c r="B18" s="37"/>
      <c r="C18" s="32">
        <v>137615.76</v>
      </c>
      <c r="D18" s="32">
        <v>137615.76</v>
      </c>
      <c r="E18" s="32">
        <v>0</v>
      </c>
    </row>
    <row r="19" spans="1:5" ht="12.75">
      <c r="A19" s="33" t="s">
        <v>177</v>
      </c>
      <c r="B19" s="37">
        <v>-68007.33</v>
      </c>
      <c r="C19" s="32">
        <v>431111.4</v>
      </c>
      <c r="D19" s="32">
        <v>484969.37</v>
      </c>
      <c r="E19" s="32">
        <v>-121865.29999999999</v>
      </c>
    </row>
    <row r="20" spans="1:5" ht="12.75">
      <c r="A20" s="33" t="s">
        <v>213</v>
      </c>
      <c r="B20" s="37">
        <v>3640.52</v>
      </c>
      <c r="C20" s="32">
        <v>36045.06</v>
      </c>
      <c r="D20" s="32">
        <v>44975.46</v>
      </c>
      <c r="E20" s="32">
        <v>-5289.880000000005</v>
      </c>
    </row>
    <row r="21" spans="1:5" ht="12.75">
      <c r="A21" s="33" t="s">
        <v>211</v>
      </c>
      <c r="B21" s="37">
        <v>73391.5</v>
      </c>
      <c r="C21" s="32">
        <v>296677.79</v>
      </c>
      <c r="D21" s="32">
        <v>238443.99</v>
      </c>
      <c r="E21" s="32">
        <v>131625.3</v>
      </c>
    </row>
    <row r="22" spans="1:5" ht="12.75">
      <c r="A22" s="33" t="s">
        <v>180</v>
      </c>
      <c r="B22" s="37">
        <v>80183.63</v>
      </c>
      <c r="C22" s="32">
        <v>61400.52</v>
      </c>
      <c r="D22" s="32">
        <v>26974.63</v>
      </c>
      <c r="E22" s="32">
        <v>114609.51999999999</v>
      </c>
    </row>
    <row r="23" spans="1:5" ht="12.75">
      <c r="A23" s="29" t="s">
        <v>181</v>
      </c>
      <c r="B23" s="31">
        <f>SUM(B8:B22)</f>
        <v>-321465.85</v>
      </c>
      <c r="C23" s="30">
        <f>SUM(C8:C22)</f>
        <v>2756659.56</v>
      </c>
      <c r="D23" s="30">
        <f>D22+D21+D20+D19+D18+D17+D16+D8+D9</f>
        <v>3042380.28</v>
      </c>
      <c r="E23" s="30">
        <f>SUM(E8:E22)</f>
        <v>-607186.5699999998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-136601.52</v>
      </c>
      <c r="C8" s="32">
        <v>190381.52</v>
      </c>
      <c r="D8" s="32">
        <v>206538.05</v>
      </c>
      <c r="E8" s="32">
        <v>-152758.05</v>
      </c>
    </row>
    <row r="9" spans="1:5" ht="12.75">
      <c r="A9" s="33" t="s">
        <v>167</v>
      </c>
      <c r="B9" s="32">
        <v>-700096.92</v>
      </c>
      <c r="C9" s="32">
        <v>470007.37</v>
      </c>
      <c r="D9" s="32">
        <v>893486.86</v>
      </c>
      <c r="E9" s="32">
        <v>-1123576.4100000001</v>
      </c>
    </row>
    <row r="10" spans="1:5" ht="12.75">
      <c r="A10" s="33" t="s">
        <v>193</v>
      </c>
      <c r="B10" s="32"/>
      <c r="C10" s="39"/>
      <c r="D10" s="32">
        <v>5628.27</v>
      </c>
      <c r="E10" s="32"/>
    </row>
    <row r="11" spans="1:5" ht="12.75">
      <c r="A11" s="33" t="s">
        <v>194</v>
      </c>
      <c r="B11" s="32"/>
      <c r="C11" s="39"/>
      <c r="D11" s="32">
        <v>745.11</v>
      </c>
      <c r="E11" s="32"/>
    </row>
    <row r="12" spans="1:5" ht="12.75">
      <c r="A12" s="33" t="s">
        <v>185</v>
      </c>
      <c r="B12" s="32"/>
      <c r="C12" s="39"/>
      <c r="D12" s="32">
        <v>21517.36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5.75" customHeight="1">
      <c r="A14" s="33" t="s">
        <v>196</v>
      </c>
      <c r="B14" s="32"/>
      <c r="C14" s="39"/>
      <c r="D14" s="32">
        <v>1139.59</v>
      </c>
      <c r="E14" s="32"/>
    </row>
    <row r="15" spans="1:5" ht="24">
      <c r="A15" s="33" t="s">
        <v>200</v>
      </c>
      <c r="B15" s="32"/>
      <c r="C15" s="39"/>
      <c r="D15" s="32">
        <v>537.46</v>
      </c>
      <c r="E15" s="32"/>
    </row>
    <row r="16" spans="1:5" ht="12.75">
      <c r="A16" s="33" t="s">
        <v>175</v>
      </c>
      <c r="B16" s="32">
        <v>320728.79</v>
      </c>
      <c r="C16" s="32">
        <v>373060.45</v>
      </c>
      <c r="D16" s="32">
        <v>73836.67</v>
      </c>
      <c r="E16" s="32">
        <v>619952.57</v>
      </c>
    </row>
    <row r="17" spans="1:5" ht="12.75">
      <c r="A17" s="33" t="s">
        <v>176</v>
      </c>
      <c r="B17" s="32">
        <v>-59022.29</v>
      </c>
      <c r="C17" s="32">
        <v>114401.85</v>
      </c>
      <c r="D17" s="32">
        <v>113502.85</v>
      </c>
      <c r="E17" s="32">
        <v>-58123.29</v>
      </c>
    </row>
    <row r="18" spans="1:5" ht="12.75">
      <c r="A18" s="33" t="s">
        <v>210</v>
      </c>
      <c r="B18" s="32"/>
      <c r="C18" s="32">
        <v>93159.4</v>
      </c>
      <c r="D18" s="32">
        <v>93159.4</v>
      </c>
      <c r="E18" s="32">
        <v>0</v>
      </c>
    </row>
    <row r="19" spans="1:5" ht="12.75">
      <c r="A19" s="33" t="s">
        <v>177</v>
      </c>
      <c r="B19" s="32">
        <v>-7875.31</v>
      </c>
      <c r="C19" s="32">
        <v>291844.02</v>
      </c>
      <c r="D19" s="32">
        <v>287891.34</v>
      </c>
      <c r="E19" s="32">
        <v>-3922.6300000000047</v>
      </c>
    </row>
    <row r="20" spans="1:5" ht="12.75">
      <c r="A20" s="33" t="s">
        <v>178</v>
      </c>
      <c r="B20" s="32"/>
      <c r="C20" s="32">
        <v>156.24</v>
      </c>
      <c r="D20" s="32">
        <v>156.24</v>
      </c>
      <c r="E20" s="32">
        <v>0</v>
      </c>
    </row>
    <row r="21" spans="1:5" ht="12.75">
      <c r="A21" s="33" t="s">
        <v>213</v>
      </c>
      <c r="B21" s="32">
        <v>2777.21</v>
      </c>
      <c r="C21" s="32">
        <v>23056.43</v>
      </c>
      <c r="D21" s="32">
        <v>38322.9</v>
      </c>
      <c r="E21" s="32">
        <v>-12489.260000000002</v>
      </c>
    </row>
    <row r="22" spans="1:5" ht="12.75">
      <c r="A22" s="33" t="s">
        <v>211</v>
      </c>
      <c r="B22" s="32">
        <v>120841.21</v>
      </c>
      <c r="C22" s="32">
        <v>178614.98</v>
      </c>
      <c r="D22" s="32">
        <v>84322.02</v>
      </c>
      <c r="E22" s="32">
        <v>215134.17</v>
      </c>
    </row>
    <row r="23" spans="1:5" ht="12.75">
      <c r="A23" s="33" t="s">
        <v>180</v>
      </c>
      <c r="B23" s="32">
        <v>20433.46</v>
      </c>
      <c r="C23" s="32">
        <v>39498.89</v>
      </c>
      <c r="D23" s="32">
        <v>16807.87</v>
      </c>
      <c r="E23" s="32">
        <v>43124.48</v>
      </c>
    </row>
    <row r="24" spans="1:5" ht="15" customHeight="1">
      <c r="A24" s="29" t="s">
        <v>181</v>
      </c>
      <c r="B24" s="30">
        <f>SUM(B8:B23)</f>
        <v>-438815.3700000001</v>
      </c>
      <c r="C24" s="30">
        <f>SUM(C8:C23)</f>
        <v>1774181.15</v>
      </c>
      <c r="D24" s="30">
        <f>D23+D22+D21+D20+D19+D18+D17+D16+D8+D9</f>
        <v>1808024.2000000002</v>
      </c>
      <c r="E24" s="30">
        <f>SUM(E8:E23)</f>
        <v>-472658.4200000003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346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-27325.07</v>
      </c>
      <c r="C8" s="26">
        <v>122528.29</v>
      </c>
      <c r="D8" s="26">
        <v>134199.24</v>
      </c>
      <c r="E8" s="26">
        <v>-38996.01999999999</v>
      </c>
    </row>
    <row r="9" spans="1:5" ht="12.75">
      <c r="A9" s="25" t="s">
        <v>167</v>
      </c>
      <c r="B9" s="27">
        <v>-383851.43</v>
      </c>
      <c r="C9" s="26">
        <v>288262.64</v>
      </c>
      <c r="D9" s="26">
        <v>543659.2</v>
      </c>
      <c r="E9" s="26">
        <v>-639247.99</v>
      </c>
    </row>
    <row r="10" spans="1:5" ht="12.75">
      <c r="A10" s="33" t="s">
        <v>183</v>
      </c>
      <c r="B10" s="27"/>
      <c r="C10" s="34"/>
      <c r="D10" s="26">
        <v>5628.27</v>
      </c>
      <c r="E10" s="26"/>
    </row>
    <row r="11" spans="1:5" ht="12.75">
      <c r="A11" s="33" t="s">
        <v>184</v>
      </c>
      <c r="B11" s="27"/>
      <c r="C11" s="34"/>
      <c r="D11" s="26">
        <v>2266.5</v>
      </c>
      <c r="E11" s="26"/>
    </row>
    <row r="12" spans="1:5" ht="12.75">
      <c r="A12" s="33" t="s">
        <v>185</v>
      </c>
      <c r="B12" s="27"/>
      <c r="C12" s="34"/>
      <c r="D12" s="26">
        <v>13978.5</v>
      </c>
      <c r="E12" s="26"/>
    </row>
    <row r="13" spans="1:5" ht="12.75">
      <c r="A13" s="33" t="s">
        <v>186</v>
      </c>
      <c r="B13" s="27"/>
      <c r="C13" s="34"/>
      <c r="D13" s="26">
        <v>689.44</v>
      </c>
      <c r="E13" s="26"/>
    </row>
    <row r="14" spans="1:5" ht="12.75">
      <c r="A14" s="33" t="s">
        <v>196</v>
      </c>
      <c r="B14" s="27"/>
      <c r="C14" s="34"/>
      <c r="D14" s="26">
        <v>740.04</v>
      </c>
      <c r="E14" s="26"/>
    </row>
    <row r="15" spans="1:5" ht="15.75" customHeight="1">
      <c r="A15" s="33" t="s">
        <v>197</v>
      </c>
      <c r="B15" s="27"/>
      <c r="C15" s="34"/>
      <c r="D15" s="26">
        <v>83004.4</v>
      </c>
      <c r="E15" s="26"/>
    </row>
    <row r="16" spans="1:5" ht="24">
      <c r="A16" s="33" t="s">
        <v>200</v>
      </c>
      <c r="B16" s="27"/>
      <c r="C16" s="34"/>
      <c r="D16" s="26">
        <v>349.22</v>
      </c>
      <c r="E16" s="26"/>
    </row>
    <row r="17" spans="1:5" ht="12.75">
      <c r="A17" s="25" t="s">
        <v>175</v>
      </c>
      <c r="B17" s="27">
        <v>-51191.57</v>
      </c>
      <c r="C17" s="26">
        <v>240137.17</v>
      </c>
      <c r="D17" s="26">
        <v>499713.18</v>
      </c>
      <c r="E17" s="26">
        <v>-310767.57999999996</v>
      </c>
    </row>
    <row r="18" spans="1:5" ht="12.75">
      <c r="A18" s="25" t="s">
        <v>176</v>
      </c>
      <c r="B18" s="27">
        <v>0.38</v>
      </c>
      <c r="C18" s="26">
        <v>73637.97</v>
      </c>
      <c r="D18" s="26">
        <v>73637.59</v>
      </c>
      <c r="E18" s="26">
        <v>0.7600000000093132</v>
      </c>
    </row>
    <row r="19" spans="1:5" ht="12.75">
      <c r="A19" s="25" t="s">
        <v>210</v>
      </c>
      <c r="B19" s="27">
        <v>0</v>
      </c>
      <c r="C19" s="26">
        <v>25929.72</v>
      </c>
      <c r="D19" s="26">
        <v>25929.72</v>
      </c>
      <c r="E19" s="26">
        <v>0</v>
      </c>
    </row>
    <row r="20" spans="1:5" ht="12.75">
      <c r="A20" s="25" t="s">
        <v>177</v>
      </c>
      <c r="B20" s="27">
        <v>-27378.93</v>
      </c>
      <c r="C20" s="26">
        <v>165091.44</v>
      </c>
      <c r="D20" s="26">
        <v>187059.18</v>
      </c>
      <c r="E20" s="26">
        <v>-49346.669999999984</v>
      </c>
    </row>
    <row r="21" spans="1:5" ht="24">
      <c r="A21" s="25" t="s">
        <v>179</v>
      </c>
      <c r="B21" s="27">
        <v>-8743.24</v>
      </c>
      <c r="C21" s="26">
        <v>28351.05</v>
      </c>
      <c r="D21" s="26">
        <v>37814.54</v>
      </c>
      <c r="E21" s="26">
        <v>-18206.730000000003</v>
      </c>
    </row>
    <row r="22" spans="1:5" ht="12.75">
      <c r="A22" s="25" t="s">
        <v>211</v>
      </c>
      <c r="B22" s="27">
        <v>16287.72</v>
      </c>
      <c r="C22" s="26">
        <v>157492.56</v>
      </c>
      <c r="D22" s="26">
        <v>124788.19</v>
      </c>
      <c r="E22" s="26">
        <v>48992.09</v>
      </c>
    </row>
    <row r="23" spans="1:5" ht="12.75">
      <c r="A23" s="25" t="s">
        <v>180</v>
      </c>
      <c r="B23" s="27">
        <v>37573.71</v>
      </c>
      <c r="C23" s="26">
        <v>25111.13</v>
      </c>
      <c r="D23" s="26">
        <v>7078.26</v>
      </c>
      <c r="E23" s="26">
        <v>55606.579999999994</v>
      </c>
    </row>
    <row r="24" spans="1:5" ht="12.75">
      <c r="A24" s="29" t="s">
        <v>191</v>
      </c>
      <c r="B24" s="31">
        <f>SUM(B7:B23)</f>
        <v>-444628.43</v>
      </c>
      <c r="C24" s="30">
        <f>SUM(C8:C23)</f>
        <v>1126541.97</v>
      </c>
      <c r="D24" s="30">
        <f>D23+D22+D21+D20+D19+D18+D17+D8+D9</f>
        <v>1633879.0999999999</v>
      </c>
      <c r="E24" s="30">
        <f>SUM(E8:E23)</f>
        <v>-951965.56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-22753.38</v>
      </c>
      <c r="C8" s="32">
        <v>132551.94</v>
      </c>
      <c r="D8" s="32">
        <v>137830.26</v>
      </c>
      <c r="E8" s="32">
        <v>-28031.70000000001</v>
      </c>
    </row>
    <row r="9" spans="1:5" ht="12.75">
      <c r="A9" s="33" t="s">
        <v>167</v>
      </c>
      <c r="B9" s="32">
        <v>-246424.34</v>
      </c>
      <c r="C9" s="32">
        <v>320080.57</v>
      </c>
      <c r="D9" s="32">
        <v>685036.93</v>
      </c>
      <c r="E9" s="32">
        <v>-611380.7000000001</v>
      </c>
    </row>
    <row r="10" spans="1:5" ht="12.75">
      <c r="A10" s="33" t="s">
        <v>183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2085.18</v>
      </c>
      <c r="E11" s="32"/>
    </row>
    <row r="12" spans="1:5" ht="12.75">
      <c r="A12" s="33" t="s">
        <v>185</v>
      </c>
      <c r="B12" s="32"/>
      <c r="C12" s="39"/>
      <c r="D12" s="32">
        <v>14359.32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760.49</v>
      </c>
      <c r="E14" s="32"/>
    </row>
    <row r="15" spans="1:5" ht="15.75" customHeight="1">
      <c r="A15" s="33" t="s">
        <v>197</v>
      </c>
      <c r="B15" s="32"/>
      <c r="C15" s="39"/>
      <c r="D15" s="32">
        <v>98015.78</v>
      </c>
      <c r="E15" s="32"/>
    </row>
    <row r="16" spans="1:5" ht="24">
      <c r="A16" s="33" t="s">
        <v>200</v>
      </c>
      <c r="B16" s="32"/>
      <c r="C16" s="39"/>
      <c r="D16" s="32">
        <v>358.67</v>
      </c>
      <c r="E16" s="32"/>
    </row>
    <row r="17" spans="1:5" ht="12.75">
      <c r="A17" s="33" t="s">
        <v>175</v>
      </c>
      <c r="B17" s="32">
        <v>71128.29</v>
      </c>
      <c r="C17" s="32">
        <v>259750.08</v>
      </c>
      <c r="D17" s="32">
        <v>343246.49</v>
      </c>
      <c r="E17" s="32">
        <v>-12368.119999999995</v>
      </c>
    </row>
    <row r="18" spans="1:5" ht="12.75">
      <c r="A18" s="33" t="s">
        <v>176</v>
      </c>
      <c r="B18" s="32">
        <v>-942.4</v>
      </c>
      <c r="C18" s="32">
        <v>80435.84</v>
      </c>
      <c r="D18" s="32">
        <v>79493.44</v>
      </c>
      <c r="E18" s="32">
        <v>0</v>
      </c>
    </row>
    <row r="19" spans="1:5" ht="12.75">
      <c r="A19" s="33" t="s">
        <v>210</v>
      </c>
      <c r="B19" s="32">
        <v>0</v>
      </c>
      <c r="C19" s="32">
        <v>23018.99</v>
      </c>
      <c r="D19" s="32">
        <v>192120.33</v>
      </c>
      <c r="E19" s="32">
        <v>-169101.34</v>
      </c>
    </row>
    <row r="20" spans="1:5" ht="12.75">
      <c r="A20" s="33" t="s">
        <v>177</v>
      </c>
      <c r="B20" s="32">
        <v>4849.7</v>
      </c>
      <c r="C20" s="32">
        <v>203856.78</v>
      </c>
      <c r="D20" s="32">
        <v>203856.78</v>
      </c>
      <c r="E20" s="32">
        <v>4849.700000000012</v>
      </c>
    </row>
    <row r="21" spans="1:5" ht="24">
      <c r="A21" s="33" t="s">
        <v>179</v>
      </c>
      <c r="B21" s="32">
        <v>-6763.89</v>
      </c>
      <c r="C21" s="32">
        <v>30668.16</v>
      </c>
      <c r="D21" s="32">
        <v>37814.54</v>
      </c>
      <c r="E21" s="32">
        <v>-13910.27</v>
      </c>
    </row>
    <row r="22" spans="1:5" ht="12.75">
      <c r="A22" s="33" t="s">
        <v>211</v>
      </c>
      <c r="B22" s="32">
        <v>117393.92</v>
      </c>
      <c r="C22" s="32">
        <v>149098.56</v>
      </c>
      <c r="D22" s="32">
        <v>124707.76</v>
      </c>
      <c r="E22" s="32">
        <v>141784.71999999997</v>
      </c>
    </row>
    <row r="23" spans="1:5" ht="12.75">
      <c r="A23" s="33" t="s">
        <v>180</v>
      </c>
      <c r="B23" s="32">
        <v>20528.09</v>
      </c>
      <c r="C23" s="32">
        <v>27511.08</v>
      </c>
      <c r="D23" s="32">
        <v>20723.87</v>
      </c>
      <c r="E23" s="32">
        <v>27315.3</v>
      </c>
    </row>
    <row r="24" spans="1:5" ht="12.75">
      <c r="A24" s="29" t="s">
        <v>181</v>
      </c>
      <c r="B24" s="30">
        <f>SUM(B8:B23)</f>
        <v>-62984.009999999995</v>
      </c>
      <c r="C24" s="30">
        <f>SUM(C8:C23)</f>
        <v>1226972</v>
      </c>
      <c r="D24" s="30">
        <f>D23+D22+D21+D20+D19+D18+D17+D8+D9</f>
        <v>1824830.4</v>
      </c>
      <c r="E24" s="30">
        <f>SUM(E8:E23)</f>
        <v>-660842.4100000001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-7264.04</v>
      </c>
      <c r="C8" s="37">
        <v>46750.62</v>
      </c>
      <c r="D8" s="32">
        <v>47628.87</v>
      </c>
      <c r="E8" s="32">
        <f>B8+C8-D8</f>
        <v>-8142.290000000001</v>
      </c>
    </row>
    <row r="9" spans="1:5" ht="12.75">
      <c r="A9" s="33" t="s">
        <v>167</v>
      </c>
      <c r="B9" s="32">
        <v>-75519.16</v>
      </c>
      <c r="C9" s="37">
        <v>111963.6</v>
      </c>
      <c r="D9" s="32">
        <v>277489.94</v>
      </c>
      <c r="E9" s="32">
        <f>B9+C9-D9</f>
        <v>-241045.5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183.96</v>
      </c>
      <c r="E11" s="32"/>
    </row>
    <row r="12" spans="1:5" ht="12.75">
      <c r="A12" s="33" t="s">
        <v>185</v>
      </c>
      <c r="B12" s="32"/>
      <c r="C12" s="37"/>
      <c r="D12" s="32">
        <v>4962.02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262.79</v>
      </c>
      <c r="E14" s="32"/>
    </row>
    <row r="15" spans="1:5" ht="15.75" customHeight="1">
      <c r="A15" s="33" t="s">
        <v>197</v>
      </c>
      <c r="B15" s="32"/>
      <c r="C15" s="37"/>
      <c r="D15" s="32">
        <v>65919.54</v>
      </c>
      <c r="E15" s="32"/>
    </row>
    <row r="16" spans="1:5" ht="24">
      <c r="A16" s="33" t="s">
        <v>200</v>
      </c>
      <c r="B16" s="32"/>
      <c r="C16" s="37"/>
      <c r="D16" s="32">
        <v>123.94</v>
      </c>
      <c r="E16" s="32"/>
    </row>
    <row r="17" spans="1:5" ht="12.75">
      <c r="A17" s="33" t="s">
        <v>175</v>
      </c>
      <c r="B17" s="32">
        <v>-179064.77</v>
      </c>
      <c r="C17" s="37">
        <v>91613.76</v>
      </c>
      <c r="D17" s="32">
        <v>219767.96</v>
      </c>
      <c r="E17" s="32">
        <f>B17+C17-D17</f>
        <v>-307218.97</v>
      </c>
    </row>
    <row r="18" spans="1:5" ht="12.75">
      <c r="A18" s="33" t="s">
        <v>176</v>
      </c>
      <c r="B18" s="32">
        <v>-219.1</v>
      </c>
      <c r="C18" s="37">
        <v>28426.81</v>
      </c>
      <c r="D18" s="32">
        <v>28426.81</v>
      </c>
      <c r="E18" s="32">
        <f>B18+C18-D18</f>
        <v>-219.09999999999854</v>
      </c>
    </row>
    <row r="19" spans="1:5" ht="12.75">
      <c r="A19" s="33" t="s">
        <v>177</v>
      </c>
      <c r="B19" s="32">
        <v>-1580.76</v>
      </c>
      <c r="C19" s="37">
        <v>67056.9</v>
      </c>
      <c r="D19" s="32">
        <v>66389.44</v>
      </c>
      <c r="E19" s="32">
        <f>B19+C19-D19</f>
        <v>-913.3000000000102</v>
      </c>
    </row>
    <row r="20" spans="1:5" ht="24">
      <c r="A20" s="33" t="s">
        <v>179</v>
      </c>
      <c r="B20" s="32">
        <v>-24582.68</v>
      </c>
      <c r="C20" s="37">
        <v>10816.44</v>
      </c>
      <c r="D20" s="32">
        <v>37814.54</v>
      </c>
      <c r="E20" s="32">
        <f>B20+C20-D20</f>
        <v>-51580.78</v>
      </c>
    </row>
    <row r="21" spans="1:5" ht="12.75">
      <c r="A21" s="33" t="s">
        <v>180</v>
      </c>
      <c r="B21" s="32">
        <v>1583.51</v>
      </c>
      <c r="C21" s="37">
        <v>1796.04</v>
      </c>
      <c r="D21" s="32">
        <v>1796.04</v>
      </c>
      <c r="E21" s="32">
        <f>B21+C21-D21</f>
        <v>1583.5100000000002</v>
      </c>
    </row>
    <row r="22" spans="1:5" ht="12.75">
      <c r="A22" s="29" t="s">
        <v>181</v>
      </c>
      <c r="B22" s="30">
        <f>SUM(B8:B21)</f>
        <v>-286646.99999999994</v>
      </c>
      <c r="C22" s="31">
        <f>SUM(C8:C21)</f>
        <v>358424.1699999999</v>
      </c>
      <c r="D22" s="30">
        <f>D21+D20+D19+D18+D17+D8+D9</f>
        <v>679313.6000000001</v>
      </c>
      <c r="E22" s="30">
        <f>SUM(E8:E21)</f>
        <v>-607536.43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349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-23991.91</v>
      </c>
      <c r="C8" s="32">
        <v>100773.84</v>
      </c>
      <c r="D8" s="32">
        <v>224547.04</v>
      </c>
      <c r="E8" s="32">
        <v>-147765.11000000002</v>
      </c>
    </row>
    <row r="9" spans="1:5" ht="12.75">
      <c r="A9" s="33" t="s">
        <v>167</v>
      </c>
      <c r="B9" s="32">
        <v>12051.31</v>
      </c>
      <c r="C9" s="32">
        <v>241368.21</v>
      </c>
      <c r="D9" s="32">
        <v>1017004.24</v>
      </c>
      <c r="E9" s="32">
        <v>-763584.72</v>
      </c>
    </row>
    <row r="10" spans="1:5" ht="12.75">
      <c r="A10" s="33" t="s">
        <v>183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582.54</v>
      </c>
      <c r="E11" s="32"/>
    </row>
    <row r="12" spans="1:5" ht="12.75">
      <c r="A12" s="33" t="s">
        <v>185</v>
      </c>
      <c r="B12" s="32"/>
      <c r="C12" s="39"/>
      <c r="D12" s="32">
        <v>11696.79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619.48</v>
      </c>
      <c r="E14" s="32"/>
    </row>
    <row r="15" spans="1:5" ht="15.75" customHeight="1">
      <c r="A15" s="33" t="s">
        <v>197</v>
      </c>
      <c r="B15" s="32"/>
      <c r="C15" s="39"/>
      <c r="D15" s="32">
        <v>20142</v>
      </c>
      <c r="E15" s="32"/>
    </row>
    <row r="16" spans="1:5" ht="24">
      <c r="A16" s="33" t="s">
        <v>200</v>
      </c>
      <c r="B16" s="32"/>
      <c r="C16" s="39"/>
      <c r="D16" s="32">
        <v>292.17</v>
      </c>
      <c r="E16" s="32"/>
    </row>
    <row r="17" spans="1:5" ht="12.75">
      <c r="A17" s="33" t="s">
        <v>175</v>
      </c>
      <c r="B17" s="32">
        <v>-87654.71</v>
      </c>
      <c r="C17" s="32">
        <v>197478.24</v>
      </c>
      <c r="D17" s="32">
        <v>54477.28</v>
      </c>
      <c r="E17" s="32">
        <v>55346.249999999985</v>
      </c>
    </row>
    <row r="18" spans="1:5" ht="12.75">
      <c r="A18" s="33" t="s">
        <v>176</v>
      </c>
      <c r="B18" s="32">
        <v>0.25</v>
      </c>
      <c r="C18" s="32">
        <v>61255.72</v>
      </c>
      <c r="D18" s="32">
        <v>61255.47</v>
      </c>
      <c r="E18" s="32">
        <v>0.5</v>
      </c>
    </row>
    <row r="19" spans="1:5" ht="12.75">
      <c r="A19" s="33" t="s">
        <v>210</v>
      </c>
      <c r="B19" s="32">
        <v>0</v>
      </c>
      <c r="C19" s="32">
        <v>18011.96</v>
      </c>
      <c r="D19" s="32">
        <v>18011.96</v>
      </c>
      <c r="E19" s="32">
        <v>0</v>
      </c>
    </row>
    <row r="20" spans="1:5" ht="12.75">
      <c r="A20" s="33" t="s">
        <v>177</v>
      </c>
      <c r="B20" s="32">
        <v>-22974.1</v>
      </c>
      <c r="C20" s="32">
        <v>138047.7</v>
      </c>
      <c r="D20" s="32">
        <v>156496.93</v>
      </c>
      <c r="E20" s="32">
        <v>-41423.32999999999</v>
      </c>
    </row>
    <row r="21" spans="1:5" ht="24">
      <c r="A21" s="33" t="s">
        <v>179</v>
      </c>
      <c r="B21" s="32">
        <v>-13244.57</v>
      </c>
      <c r="C21" s="32">
        <v>23315.71</v>
      </c>
      <c r="D21" s="32">
        <v>37814.54</v>
      </c>
      <c r="E21" s="32">
        <v>-27743.4</v>
      </c>
    </row>
    <row r="22" spans="1:5" ht="12.75">
      <c r="A22" s="33" t="s">
        <v>211</v>
      </c>
      <c r="B22" s="32">
        <v>100771.82</v>
      </c>
      <c r="C22" s="32">
        <v>177261.2</v>
      </c>
      <c r="D22" s="32">
        <v>249737.26</v>
      </c>
      <c r="E22" s="32">
        <v>28295.76000000001</v>
      </c>
    </row>
    <row r="23" spans="1:5" ht="12.75">
      <c r="A23" s="33" t="s">
        <v>180</v>
      </c>
      <c r="B23" s="32">
        <v>3083.1</v>
      </c>
      <c r="C23" s="32">
        <v>20681.88</v>
      </c>
      <c r="D23" s="32">
        <v>27725.23</v>
      </c>
      <c r="E23" s="32">
        <v>-3960.25</v>
      </c>
    </row>
    <row r="24" spans="1:5" ht="12.75">
      <c r="A24" s="29" t="s">
        <v>181</v>
      </c>
      <c r="B24" s="30">
        <f>SUM(B8:B23)</f>
        <v>-31958.810000000005</v>
      </c>
      <c r="C24" s="30">
        <f>SUM(C8:C23)</f>
        <v>978194.4599999998</v>
      </c>
      <c r="D24" s="30">
        <f>D23+D22+D21+D20+D19+D18+D17+D8+D9</f>
        <v>1847069.9500000002</v>
      </c>
      <c r="E24" s="30">
        <f>SUM(E8:E23)</f>
        <v>-900834.2999999999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-15130.74</v>
      </c>
      <c r="C8" s="37">
        <v>98066.82</v>
      </c>
      <c r="D8" s="32">
        <v>97428.85</v>
      </c>
      <c r="E8" s="32">
        <v>-14492.770000000004</v>
      </c>
    </row>
    <row r="9" spans="1:5" ht="12.75">
      <c r="A9" s="33" t="s">
        <v>167</v>
      </c>
      <c r="B9" s="32">
        <v>-171848.08</v>
      </c>
      <c r="C9" s="37">
        <v>240203.22</v>
      </c>
      <c r="D9" s="32">
        <v>434226.67</v>
      </c>
      <c r="E9" s="32">
        <v>-365871.53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2898.6</v>
      </c>
      <c r="E11" s="32"/>
    </row>
    <row r="12" spans="1:5" ht="12.75">
      <c r="A12" s="33" t="s">
        <v>203</v>
      </c>
      <c r="B12" s="32"/>
      <c r="C12" s="37"/>
      <c r="D12" s="32">
        <v>10150.25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537.57</v>
      </c>
      <c r="E14" s="32"/>
    </row>
    <row r="15" spans="1:5" ht="15.75" customHeight="1">
      <c r="A15" s="33" t="s">
        <v>197</v>
      </c>
      <c r="B15" s="32"/>
      <c r="C15" s="37"/>
      <c r="D15" s="32">
        <v>26271</v>
      </c>
      <c r="E15" s="32"/>
    </row>
    <row r="16" spans="1:5" ht="24">
      <c r="A16" s="33" t="s">
        <v>189</v>
      </c>
      <c r="B16" s="32"/>
      <c r="C16" s="37"/>
      <c r="D16" s="32">
        <v>253.53</v>
      </c>
      <c r="E16" s="32"/>
    </row>
    <row r="17" spans="1:5" ht="12.75">
      <c r="A17" s="33" t="s">
        <v>175</v>
      </c>
      <c r="B17" s="32">
        <v>-8499.68</v>
      </c>
      <c r="C17" s="37">
        <v>194590.44</v>
      </c>
      <c r="D17" s="32">
        <v>133410.12</v>
      </c>
      <c r="E17" s="32">
        <v>52680.640000000014</v>
      </c>
    </row>
    <row r="18" spans="1:5" ht="12.75">
      <c r="A18" s="33" t="s">
        <v>176</v>
      </c>
      <c r="B18" s="32">
        <v>-1494.49</v>
      </c>
      <c r="C18" s="37">
        <v>60397.26</v>
      </c>
      <c r="D18" s="32">
        <v>59197.26</v>
      </c>
      <c r="E18" s="32">
        <v>-294.48999999999796</v>
      </c>
    </row>
    <row r="19" spans="1:5" ht="12.75">
      <c r="A19" s="33" t="s">
        <v>177</v>
      </c>
      <c r="B19" s="32">
        <v>15350.93</v>
      </c>
      <c r="C19" s="37">
        <v>156504.6</v>
      </c>
      <c r="D19" s="32">
        <v>135805.12</v>
      </c>
      <c r="E19" s="32">
        <v>36050.41</v>
      </c>
    </row>
    <row r="20" spans="1:5" ht="24">
      <c r="A20" s="33" t="s">
        <v>179</v>
      </c>
      <c r="B20" s="32">
        <v>-13961.48</v>
      </c>
      <c r="C20" s="37">
        <v>22974.36</v>
      </c>
      <c r="D20" s="32">
        <v>67465.94</v>
      </c>
      <c r="E20" s="32">
        <v>-58453.06</v>
      </c>
    </row>
    <row r="21" spans="1:5" ht="12.75">
      <c r="A21" s="33" t="s">
        <v>180</v>
      </c>
      <c r="B21" s="32">
        <v>-22191.04</v>
      </c>
      <c r="C21" s="37">
        <v>20661.84</v>
      </c>
      <c r="D21" s="32">
        <v>20563.36</v>
      </c>
      <c r="E21" s="32">
        <v>-22092.56</v>
      </c>
    </row>
    <row r="22" spans="1:5" ht="12.75">
      <c r="A22" s="29" t="s">
        <v>181</v>
      </c>
      <c r="B22" s="30">
        <f>SUM(B8:B21)</f>
        <v>-217774.58</v>
      </c>
      <c r="C22" s="31">
        <f>SUM(C8:C21)</f>
        <v>793398.5399999999</v>
      </c>
      <c r="D22" s="30">
        <f>D8+D9+D17+D18+D19+D20+D21</f>
        <v>948097.32</v>
      </c>
      <c r="E22" s="30">
        <f>B22+C22-D22</f>
        <v>-372473.36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-35026.85</v>
      </c>
      <c r="C8" s="32">
        <v>83330.94</v>
      </c>
      <c r="D8" s="32">
        <v>118600.81</v>
      </c>
      <c r="E8" s="32">
        <v>-70296.72</v>
      </c>
    </row>
    <row r="9" spans="1:5" ht="12.75">
      <c r="A9" s="33" t="s">
        <v>167</v>
      </c>
      <c r="B9" s="32">
        <v>-252629.3</v>
      </c>
      <c r="C9" s="32">
        <v>206123.4</v>
      </c>
      <c r="D9" s="32">
        <v>561129.71</v>
      </c>
      <c r="E9" s="32">
        <v>-607635.61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184</v>
      </c>
      <c r="B11" s="32"/>
      <c r="C11" s="32"/>
      <c r="D11" s="32">
        <v>1677.21</v>
      </c>
      <c r="E11" s="32"/>
    </row>
    <row r="12" spans="1:5" ht="12.75">
      <c r="A12" s="33" t="s">
        <v>185</v>
      </c>
      <c r="B12" s="32"/>
      <c r="C12" s="32"/>
      <c r="D12" s="32">
        <v>12355.98</v>
      </c>
      <c r="E12" s="32"/>
    </row>
    <row r="13" spans="1:5" ht="12.75">
      <c r="A13" s="33" t="s">
        <v>186</v>
      </c>
      <c r="B13" s="32"/>
      <c r="C13" s="32"/>
      <c r="D13" s="32">
        <v>689.44</v>
      </c>
      <c r="E13" s="32"/>
    </row>
    <row r="14" spans="1:5" ht="12.75">
      <c r="A14" s="33" t="s">
        <v>196</v>
      </c>
      <c r="B14" s="32"/>
      <c r="C14" s="32"/>
      <c r="D14" s="32">
        <v>654.39</v>
      </c>
      <c r="E14" s="32"/>
    </row>
    <row r="15" spans="1:5" ht="15.75" customHeight="1">
      <c r="A15" s="33" t="s">
        <v>197</v>
      </c>
      <c r="B15" s="32"/>
      <c r="C15" s="32"/>
      <c r="D15" s="32">
        <v>40263.94</v>
      </c>
      <c r="E15" s="32"/>
    </row>
    <row r="16" spans="1:5" ht="24">
      <c r="A16" s="33" t="s">
        <v>200</v>
      </c>
      <c r="B16" s="32"/>
      <c r="C16" s="32"/>
      <c r="D16" s="32">
        <v>308.62</v>
      </c>
      <c r="E16" s="32"/>
    </row>
    <row r="17" spans="1:5" ht="12.75">
      <c r="A17" s="33" t="s">
        <v>175</v>
      </c>
      <c r="B17" s="32">
        <v>-16762.84</v>
      </c>
      <c r="C17" s="32">
        <v>163297.2</v>
      </c>
      <c r="D17" s="32">
        <v>129927.44</v>
      </c>
      <c r="E17" s="32">
        <v>16606.920000000013</v>
      </c>
    </row>
    <row r="18" spans="1:5" ht="12.75">
      <c r="A18" s="33" t="s">
        <v>176</v>
      </c>
      <c r="B18" s="32">
        <v>-4266.9</v>
      </c>
      <c r="C18" s="32">
        <v>50626.28</v>
      </c>
      <c r="D18" s="32">
        <v>47425.98</v>
      </c>
      <c r="E18" s="32">
        <v>-1066.6000000000058</v>
      </c>
    </row>
    <row r="19" spans="1:5" ht="12.75">
      <c r="A19" s="33" t="s">
        <v>177</v>
      </c>
      <c r="B19" s="32">
        <v>-16545.67</v>
      </c>
      <c r="C19" s="32">
        <v>131336.52</v>
      </c>
      <c r="D19" s="32">
        <v>165316.59</v>
      </c>
      <c r="E19" s="32">
        <v>-50525.740000000005</v>
      </c>
    </row>
    <row r="20" spans="1:5" ht="24">
      <c r="A20" s="33" t="s">
        <v>179</v>
      </c>
      <c r="B20" s="32">
        <v>-18390.21</v>
      </c>
      <c r="C20" s="32">
        <v>19279.98</v>
      </c>
      <c r="D20" s="32">
        <v>37814.54</v>
      </c>
      <c r="E20" s="32">
        <v>-36924.770000000004</v>
      </c>
    </row>
    <row r="21" spans="1:5" ht="12.75">
      <c r="A21" s="33" t="s">
        <v>180</v>
      </c>
      <c r="B21" s="32">
        <v>-33902</v>
      </c>
      <c r="C21" s="32">
        <v>17339.16</v>
      </c>
      <c r="D21" s="32">
        <v>76260.26</v>
      </c>
      <c r="E21" s="32">
        <v>-92823.1</v>
      </c>
    </row>
    <row r="22" spans="1:5" ht="12.75">
      <c r="A22" s="29" t="s">
        <v>181</v>
      </c>
      <c r="B22" s="30">
        <f>SUM(B8:B21)</f>
        <v>-377523.77</v>
      </c>
      <c r="C22" s="30">
        <f>SUM(C8:C21)</f>
        <v>671333.48</v>
      </c>
      <c r="D22" s="30">
        <f>D21+D20+D19+D18+D17+D9+D8</f>
        <v>1136475.33</v>
      </c>
      <c r="E22" s="30">
        <f>SUM(E8:E21)</f>
        <v>-842665.6199999999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351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-13741.88</v>
      </c>
      <c r="C8" s="37">
        <v>96400.14</v>
      </c>
      <c r="D8" s="32">
        <v>98056.84</v>
      </c>
      <c r="E8" s="32">
        <v>-15398.580000000002</v>
      </c>
    </row>
    <row r="9" spans="1:5" ht="12.75">
      <c r="A9" s="33" t="s">
        <v>167</v>
      </c>
      <c r="B9" s="32">
        <v>-75298.69</v>
      </c>
      <c r="C9" s="37">
        <v>236783.94</v>
      </c>
      <c r="D9" s="32">
        <v>405992.3</v>
      </c>
      <c r="E9" s="32">
        <v>-244507.05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184</v>
      </c>
      <c r="B11" s="32"/>
      <c r="C11" s="37"/>
      <c r="D11" s="32">
        <v>659.19</v>
      </c>
      <c r="E11" s="32"/>
    </row>
    <row r="12" spans="1:5" ht="12.75">
      <c r="A12" s="33" t="s">
        <v>185</v>
      </c>
      <c r="B12" s="32"/>
      <c r="C12" s="37"/>
      <c r="D12" s="32">
        <v>10215.67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541.04</v>
      </c>
      <c r="E14" s="32"/>
    </row>
    <row r="15" spans="1:5" ht="24">
      <c r="A15" s="33" t="s">
        <v>200</v>
      </c>
      <c r="B15" s="32"/>
      <c r="C15" s="37"/>
      <c r="D15" s="32">
        <v>255.17</v>
      </c>
      <c r="E15" s="32"/>
    </row>
    <row r="16" spans="1:5" ht="12.75">
      <c r="A16" s="33" t="s">
        <v>175</v>
      </c>
      <c r="B16" s="32">
        <v>-181137.04</v>
      </c>
      <c r="C16" s="37">
        <v>188908.08</v>
      </c>
      <c r="D16" s="32">
        <v>16479.03</v>
      </c>
      <c r="E16" s="32">
        <v>-8707.99</v>
      </c>
    </row>
    <row r="17" spans="1:5" ht="12.75">
      <c r="A17" s="33" t="s">
        <v>176</v>
      </c>
      <c r="B17" s="32">
        <v>-1298.19</v>
      </c>
      <c r="C17" s="37">
        <v>58184.56</v>
      </c>
      <c r="D17" s="32">
        <v>56886.37</v>
      </c>
      <c r="E17" s="32">
        <v>0</v>
      </c>
    </row>
    <row r="18" spans="1:5" ht="12.75">
      <c r="A18" s="33" t="s">
        <v>210</v>
      </c>
      <c r="B18" s="32">
        <v>0</v>
      </c>
      <c r="C18" s="37">
        <v>48499.08</v>
      </c>
      <c r="D18" s="32">
        <v>48499.08</v>
      </c>
      <c r="E18" s="32">
        <v>0</v>
      </c>
    </row>
    <row r="19" spans="1:5" ht="12.75">
      <c r="A19" s="33" t="s">
        <v>177</v>
      </c>
      <c r="B19" s="32">
        <v>10086.75</v>
      </c>
      <c r="C19" s="37">
        <v>151934.52</v>
      </c>
      <c r="D19" s="32">
        <v>136680.56</v>
      </c>
      <c r="E19" s="32">
        <v>25340.709999999992</v>
      </c>
    </row>
    <row r="20" spans="1:5" ht="24">
      <c r="A20" s="33" t="s">
        <v>179</v>
      </c>
      <c r="B20" s="32">
        <v>-13936.32</v>
      </c>
      <c r="C20" s="37">
        <v>22303.74</v>
      </c>
      <c r="D20" s="32">
        <v>37814.54</v>
      </c>
      <c r="E20" s="32">
        <v>-29447.12</v>
      </c>
    </row>
    <row r="21" spans="1:5" ht="12.75">
      <c r="A21" s="33" t="s">
        <v>211</v>
      </c>
      <c r="B21" s="32">
        <v>22456.77</v>
      </c>
      <c r="C21" s="37">
        <v>62331.84</v>
      </c>
      <c r="D21" s="32">
        <v>41999.49</v>
      </c>
      <c r="E21" s="32">
        <v>42789.12</v>
      </c>
    </row>
    <row r="22" spans="1:5" ht="12.75">
      <c r="A22" s="33" t="s">
        <v>180</v>
      </c>
      <c r="B22" s="32">
        <v>-15307.8</v>
      </c>
      <c r="C22" s="37">
        <v>20058.24</v>
      </c>
      <c r="D22" s="32">
        <v>31185.71</v>
      </c>
      <c r="E22" s="32">
        <v>-26435.269999999997</v>
      </c>
    </row>
    <row r="23" spans="1:5" ht="12.75">
      <c r="A23" s="29" t="s">
        <v>181</v>
      </c>
      <c r="B23" s="30">
        <f>SUM(B8:B22)</f>
        <v>-268176.4</v>
      </c>
      <c r="C23" s="31">
        <f>SUM(C8:C22)</f>
        <v>885404.1399999999</v>
      </c>
      <c r="D23" s="30">
        <f>D22+D21+D20+D19+D18+D17+D16+D8+D9</f>
        <v>873593.9199999999</v>
      </c>
      <c r="E23" s="30">
        <f>SUM(E8:E22)</f>
        <v>-256366.18000000002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-45702.15</v>
      </c>
      <c r="C8" s="37">
        <v>214428.03</v>
      </c>
      <c r="D8" s="32">
        <v>211179.13</v>
      </c>
      <c r="E8" s="32">
        <v>-42453.25</v>
      </c>
    </row>
    <row r="9" spans="1:5" ht="12.75">
      <c r="A9" s="33" t="s">
        <v>167</v>
      </c>
      <c r="B9" s="32">
        <v>-394485.86</v>
      </c>
      <c r="C9" s="37">
        <v>499810.44</v>
      </c>
      <c r="D9" s="32">
        <v>861626.83</v>
      </c>
      <c r="E9" s="32">
        <v>-756302.25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3717.06</v>
      </c>
      <c r="E11" s="32"/>
    </row>
    <row r="12" spans="1:5" ht="12.75">
      <c r="A12" s="33" t="s">
        <v>185</v>
      </c>
      <c r="B12" s="32"/>
      <c r="C12" s="37"/>
      <c r="D12" s="32">
        <v>22000.85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1165.19</v>
      </c>
      <c r="E14" s="32"/>
    </row>
    <row r="15" spans="1:5" ht="15.75" customHeight="1">
      <c r="A15" s="33" t="s">
        <v>197</v>
      </c>
      <c r="B15" s="32"/>
      <c r="C15" s="37"/>
      <c r="D15" s="32">
        <v>95619.19</v>
      </c>
      <c r="E15" s="32"/>
    </row>
    <row r="16" spans="1:5" ht="24">
      <c r="A16" s="33" t="s">
        <v>200</v>
      </c>
      <c r="B16" s="32"/>
      <c r="C16" s="37"/>
      <c r="D16" s="32">
        <v>549.55</v>
      </c>
      <c r="E16" s="32"/>
    </row>
    <row r="17" spans="1:5" ht="12.75">
      <c r="A17" s="33" t="s">
        <v>175</v>
      </c>
      <c r="B17" s="32">
        <v>-456217.27</v>
      </c>
      <c r="C17" s="37">
        <v>420197.25</v>
      </c>
      <c r="D17" s="32">
        <v>824820</v>
      </c>
      <c r="E17" s="32">
        <v>-860840.02</v>
      </c>
    </row>
    <row r="18" spans="1:5" ht="12.75">
      <c r="A18" s="33" t="s">
        <v>176</v>
      </c>
      <c r="B18" s="32">
        <v>-12159.49</v>
      </c>
      <c r="C18" s="37">
        <v>133467.07</v>
      </c>
      <c r="D18" s="32">
        <v>125316.58</v>
      </c>
      <c r="E18" s="32">
        <v>-4009</v>
      </c>
    </row>
    <row r="19" spans="1:5" ht="12.75">
      <c r="A19" s="33" t="s">
        <v>177</v>
      </c>
      <c r="B19" s="32">
        <v>-9846.81</v>
      </c>
      <c r="C19" s="37">
        <v>293974.08</v>
      </c>
      <c r="D19" s="32">
        <v>294360.57</v>
      </c>
      <c r="E19" s="32">
        <v>-10233.299999999988</v>
      </c>
    </row>
    <row r="20" spans="1:5" ht="12.75">
      <c r="A20" s="33" t="s">
        <v>178</v>
      </c>
      <c r="B20" s="32">
        <v>0</v>
      </c>
      <c r="C20" s="37">
        <v>330.12</v>
      </c>
      <c r="D20" s="32">
        <v>330.12</v>
      </c>
      <c r="E20" s="32">
        <v>0</v>
      </c>
    </row>
    <row r="21" spans="1:5" ht="24">
      <c r="A21" s="33" t="s">
        <v>179</v>
      </c>
      <c r="B21" s="32">
        <v>5462.55</v>
      </c>
      <c r="C21" s="37">
        <v>49611.27</v>
      </c>
      <c r="D21" s="32">
        <v>37814.54</v>
      </c>
      <c r="E21" s="32">
        <v>17259.28</v>
      </c>
    </row>
    <row r="22" spans="1:5" ht="12.75">
      <c r="A22" s="33" t="s">
        <v>180</v>
      </c>
      <c r="B22" s="32">
        <v>26758.65</v>
      </c>
      <c r="C22" s="37">
        <v>44010.39</v>
      </c>
      <c r="D22" s="32">
        <v>23827.36</v>
      </c>
      <c r="E22" s="32">
        <v>46941.68000000001</v>
      </c>
    </row>
    <row r="23" spans="1:5" ht="12.75">
      <c r="A23" s="29" t="s">
        <v>181</v>
      </c>
      <c r="B23" s="30">
        <f>SUM(B8:B22)</f>
        <v>-886190.38</v>
      </c>
      <c r="C23" s="31">
        <f>SUM(C8:C22)</f>
        <v>1655828.6500000001</v>
      </c>
      <c r="D23" s="30">
        <f>D22+D21+D20+D19+D18+D17+D8+D9</f>
        <v>2379275.13</v>
      </c>
      <c r="E23" s="30">
        <f>SUM(E8:E22)</f>
        <v>-1609636.86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-17031.4</v>
      </c>
      <c r="C8" s="37">
        <v>119971.38</v>
      </c>
      <c r="D8" s="32">
        <v>121882.3</v>
      </c>
      <c r="E8" s="32">
        <v>-18942.319999999992</v>
      </c>
    </row>
    <row r="9" spans="1:5" ht="12.75">
      <c r="A9" s="33" t="s">
        <v>167</v>
      </c>
      <c r="B9" s="32">
        <v>-274119.3</v>
      </c>
      <c r="C9" s="37">
        <v>294604.44</v>
      </c>
      <c r="D9" s="32">
        <v>508863.35</v>
      </c>
      <c r="E9" s="32">
        <v>-488378.21</v>
      </c>
    </row>
    <row r="10" spans="1:5" ht="12.75">
      <c r="A10" s="33" t="s">
        <v>193</v>
      </c>
      <c r="B10" s="32"/>
      <c r="C10" s="37"/>
      <c r="D10" s="32">
        <v>5628.27</v>
      </c>
      <c r="E10" s="32"/>
    </row>
    <row r="11" spans="1:5" ht="12.75">
      <c r="A11" s="33" t="s">
        <v>184</v>
      </c>
      <c r="B11" s="32"/>
      <c r="C11" s="37"/>
      <c r="D11" s="32">
        <v>797.16</v>
      </c>
      <c r="E11" s="32"/>
    </row>
    <row r="12" spans="1:5" ht="12.75">
      <c r="A12" s="33" t="s">
        <v>203</v>
      </c>
      <c r="B12" s="32"/>
      <c r="C12" s="37"/>
      <c r="D12" s="32">
        <v>12697.81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672.49</v>
      </c>
      <c r="E14" s="32"/>
    </row>
    <row r="15" spans="1:5" ht="24">
      <c r="A15" s="33" t="s">
        <v>200</v>
      </c>
      <c r="B15" s="32"/>
      <c r="C15" s="37"/>
      <c r="D15" s="32">
        <v>317.17</v>
      </c>
      <c r="E15" s="32"/>
    </row>
    <row r="16" spans="1:5" ht="12.75">
      <c r="A16" s="33" t="s">
        <v>175</v>
      </c>
      <c r="B16" s="32">
        <v>102665.96</v>
      </c>
      <c r="C16" s="37">
        <v>235098.8</v>
      </c>
      <c r="D16" s="32">
        <v>19648</v>
      </c>
      <c r="E16" s="32">
        <v>318116.76</v>
      </c>
    </row>
    <row r="17" spans="1:5" ht="12.75">
      <c r="A17" s="33" t="s">
        <v>176</v>
      </c>
      <c r="B17" s="32">
        <v>-1.35</v>
      </c>
      <c r="C17" s="37">
        <v>72094.54</v>
      </c>
      <c r="D17" s="32">
        <v>72093.19</v>
      </c>
      <c r="E17" s="32">
        <v>0</v>
      </c>
    </row>
    <row r="18" spans="1:5" ht="12.75">
      <c r="A18" s="33" t="s">
        <v>210</v>
      </c>
      <c r="B18" s="32">
        <v>0</v>
      </c>
      <c r="C18" s="37">
        <v>58304.64</v>
      </c>
      <c r="D18" s="32">
        <v>58304.64</v>
      </c>
      <c r="E18" s="32">
        <v>0</v>
      </c>
    </row>
    <row r="19" spans="1:5" ht="12.75">
      <c r="A19" s="33" t="s">
        <v>177</v>
      </c>
      <c r="B19" s="32">
        <v>12765.63</v>
      </c>
      <c r="C19" s="37">
        <v>189085.5</v>
      </c>
      <c r="D19" s="32">
        <v>169890.41</v>
      </c>
      <c r="E19" s="32">
        <v>31960.72</v>
      </c>
    </row>
    <row r="20" spans="1:5" ht="24">
      <c r="A20" s="33" t="s">
        <v>179</v>
      </c>
      <c r="B20" s="32">
        <v>-8958.15</v>
      </c>
      <c r="C20" s="37">
        <v>27757.52</v>
      </c>
      <c r="D20" s="32">
        <v>37814.54</v>
      </c>
      <c r="E20" s="32">
        <v>-19015.17</v>
      </c>
    </row>
    <row r="21" spans="1:5" ht="12.75">
      <c r="A21" s="33" t="s">
        <v>211</v>
      </c>
      <c r="B21" s="32">
        <v>3885945.02</v>
      </c>
      <c r="C21" s="37">
        <v>112790.84</v>
      </c>
      <c r="D21" s="32">
        <v>97999.02</v>
      </c>
      <c r="E21" s="32">
        <v>3900736.84</v>
      </c>
    </row>
    <row r="22" spans="1:5" ht="12.75">
      <c r="A22" s="33" t="s">
        <v>180</v>
      </c>
      <c r="B22" s="32">
        <v>-3055.63</v>
      </c>
      <c r="C22" s="37">
        <v>24962.96</v>
      </c>
      <c r="D22" s="32">
        <v>35344.81</v>
      </c>
      <c r="E22" s="32">
        <v>-13437.48</v>
      </c>
    </row>
    <row r="23" spans="1:5" ht="12.75">
      <c r="A23" s="29" t="s">
        <v>181</v>
      </c>
      <c r="B23" s="30">
        <f>SUM(B8:B22)</f>
        <v>3698210.7800000003</v>
      </c>
      <c r="C23" s="31">
        <f>SUM(C8:C22)</f>
        <v>1134670.62</v>
      </c>
      <c r="D23" s="30">
        <f>D22+D21+D20+D19+D18+D17+D16+D9+D8</f>
        <v>1121840.26</v>
      </c>
      <c r="E23" s="30">
        <f>SUM(E8:E22)</f>
        <v>3711041.1399999997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-27913.3</v>
      </c>
      <c r="C8" s="37">
        <v>128731.38</v>
      </c>
      <c r="D8" s="32">
        <v>140608.42</v>
      </c>
      <c r="E8" s="32">
        <v>-39790.34000000001</v>
      </c>
    </row>
    <row r="9" spans="1:5" ht="12.75">
      <c r="A9" s="33" t="s">
        <v>167</v>
      </c>
      <c r="B9" s="32">
        <v>-194206.73</v>
      </c>
      <c r="C9" s="37">
        <v>307314.07</v>
      </c>
      <c r="D9" s="32">
        <v>635984.78</v>
      </c>
      <c r="E9" s="32">
        <v>-522877.44000000006</v>
      </c>
    </row>
    <row r="10" spans="1:5" ht="12.75">
      <c r="A10" s="33" t="s">
        <v>193</v>
      </c>
      <c r="B10" s="32"/>
      <c r="C10" s="37"/>
      <c r="D10" s="32">
        <v>5628.27</v>
      </c>
      <c r="E10" s="32"/>
    </row>
    <row r="11" spans="1:5" ht="12.75">
      <c r="A11" s="33" t="s">
        <v>194</v>
      </c>
      <c r="B11" s="32"/>
      <c r="C11" s="37"/>
      <c r="D11" s="32">
        <v>1949.19</v>
      </c>
      <c r="E11" s="32"/>
    </row>
    <row r="12" spans="1:5" ht="12.75">
      <c r="A12" s="33" t="s">
        <v>185</v>
      </c>
      <c r="B12" s="32"/>
      <c r="C12" s="37"/>
      <c r="D12" s="32">
        <v>14659.86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777.67</v>
      </c>
      <c r="E14" s="32"/>
    </row>
    <row r="15" spans="1:5" ht="15.75" customHeight="1">
      <c r="A15" s="33" t="s">
        <v>197</v>
      </c>
      <c r="B15" s="32"/>
      <c r="C15" s="37"/>
      <c r="D15" s="32">
        <v>41825.2</v>
      </c>
      <c r="E15" s="32"/>
    </row>
    <row r="16" spans="1:5" ht="24">
      <c r="A16" s="33" t="s">
        <v>200</v>
      </c>
      <c r="B16" s="32"/>
      <c r="C16" s="37"/>
      <c r="D16" s="32">
        <v>365.9</v>
      </c>
      <c r="E16" s="32"/>
    </row>
    <row r="17" spans="1:5" ht="12.75">
      <c r="A17" s="33" t="s">
        <v>175</v>
      </c>
      <c r="B17" s="32">
        <v>-224204.88</v>
      </c>
      <c r="C17" s="37">
        <v>252272.34</v>
      </c>
      <c r="D17" s="32">
        <v>102869.87</v>
      </c>
      <c r="E17" s="32">
        <v>-74802.41</v>
      </c>
    </row>
    <row r="18" spans="1:5" ht="12.75">
      <c r="A18" s="33" t="s">
        <v>176</v>
      </c>
      <c r="B18" s="32">
        <v>-407.78</v>
      </c>
      <c r="C18" s="37">
        <v>80246.85</v>
      </c>
      <c r="D18" s="32">
        <v>79839.07</v>
      </c>
      <c r="E18" s="32">
        <v>0</v>
      </c>
    </row>
    <row r="19" spans="1:5" ht="12.75">
      <c r="A19" s="33" t="s">
        <v>210</v>
      </c>
      <c r="B19" s="32">
        <v>0</v>
      </c>
      <c r="C19" s="37">
        <v>39810.05</v>
      </c>
      <c r="D19" s="32">
        <v>39810.05</v>
      </c>
      <c r="E19" s="32">
        <v>0</v>
      </c>
    </row>
    <row r="20" spans="1:5" ht="12.75">
      <c r="A20" s="33" t="s">
        <v>177</v>
      </c>
      <c r="B20" s="32">
        <v>-19873.56</v>
      </c>
      <c r="C20" s="37">
        <v>182147.64</v>
      </c>
      <c r="D20" s="32">
        <v>195992.72</v>
      </c>
      <c r="E20" s="32">
        <v>-33718.639999999985</v>
      </c>
    </row>
    <row r="21" spans="1:5" ht="24">
      <c r="A21" s="33" t="s">
        <v>179</v>
      </c>
      <c r="B21" s="32">
        <v>-7342.27</v>
      </c>
      <c r="C21" s="37">
        <v>29783.94</v>
      </c>
      <c r="D21" s="32">
        <v>37814.54</v>
      </c>
      <c r="E21" s="32">
        <v>-15372.870000000003</v>
      </c>
    </row>
    <row r="22" spans="1:5" ht="12.75">
      <c r="A22" s="33" t="s">
        <v>211</v>
      </c>
      <c r="B22" s="32">
        <v>-22762.54</v>
      </c>
      <c r="C22" s="37">
        <v>155633.7</v>
      </c>
      <c r="D22" s="32">
        <v>124868.63</v>
      </c>
      <c r="E22" s="32">
        <v>8002.529999999999</v>
      </c>
    </row>
    <row r="23" spans="1:5" ht="12.75">
      <c r="A23" s="33" t="s">
        <v>180</v>
      </c>
      <c r="B23" s="32">
        <v>38964.27</v>
      </c>
      <c r="C23" s="37">
        <v>26481.12</v>
      </c>
      <c r="D23" s="32">
        <v>1383.54</v>
      </c>
      <c r="E23" s="32">
        <v>64061.85</v>
      </c>
    </row>
    <row r="24" spans="1:5" ht="12.75">
      <c r="A24" s="29" t="s">
        <v>181</v>
      </c>
      <c r="B24" s="30">
        <f>SUM(B8:B23)</f>
        <v>-457746.79000000004</v>
      </c>
      <c r="C24" s="31">
        <f>SUM(C8:C23)</f>
        <v>1202421.09</v>
      </c>
      <c r="D24" s="30">
        <f>D23+D22+D21+D20+D19+D18+D17+D9+D8</f>
        <v>1359171.6199999999</v>
      </c>
      <c r="E24" s="30">
        <f>SUM(E8:E23)</f>
        <v>-614497.3200000001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355</v>
      </c>
      <c r="C4" s="61"/>
      <c r="D4" s="61"/>
      <c r="E4" s="19"/>
    </row>
    <row r="5" spans="1:5" ht="12.75">
      <c r="A5" s="18" t="s">
        <v>159</v>
      </c>
      <c r="B5" s="20" t="s">
        <v>326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327</v>
      </c>
      <c r="C7" s="23" t="s">
        <v>163</v>
      </c>
      <c r="D7" s="23" t="s">
        <v>164</v>
      </c>
      <c r="E7" s="23" t="s">
        <v>162</v>
      </c>
    </row>
    <row r="8" spans="1:5" ht="12.75">
      <c r="A8" s="33" t="s">
        <v>166</v>
      </c>
      <c r="B8" s="32"/>
      <c r="C8" s="37"/>
      <c r="D8" s="32"/>
      <c r="E8" s="32"/>
    </row>
    <row r="9" spans="1:5" ht="12.75">
      <c r="A9" s="33" t="s">
        <v>167</v>
      </c>
      <c r="B9" s="32"/>
      <c r="C9" s="37"/>
      <c r="D9" s="32"/>
      <c r="E9" s="32"/>
    </row>
    <row r="10" spans="1:5" ht="12.75">
      <c r="A10" s="33" t="s">
        <v>183</v>
      </c>
      <c r="B10" s="32"/>
      <c r="C10" s="37"/>
      <c r="D10" s="32"/>
      <c r="E10" s="32"/>
    </row>
    <row r="11" spans="1:5" ht="12.75">
      <c r="A11" s="33" t="s">
        <v>184</v>
      </c>
      <c r="B11" s="32"/>
      <c r="C11" s="37"/>
      <c r="D11" s="32"/>
      <c r="E11" s="32"/>
    </row>
    <row r="12" spans="1:5" ht="12.75">
      <c r="A12" s="33" t="s">
        <v>356</v>
      </c>
      <c r="B12" s="32"/>
      <c r="C12" s="37"/>
      <c r="D12" s="32"/>
      <c r="E12" s="32"/>
    </row>
    <row r="13" spans="1:5" ht="12.75">
      <c r="A13" s="33" t="s">
        <v>185</v>
      </c>
      <c r="B13" s="32"/>
      <c r="C13" s="37"/>
      <c r="D13" s="32"/>
      <c r="E13" s="32"/>
    </row>
    <row r="14" spans="1:5" ht="12.75">
      <c r="A14" s="33" t="s">
        <v>196</v>
      </c>
      <c r="B14" s="32"/>
      <c r="C14" s="37"/>
      <c r="D14" s="32"/>
      <c r="E14" s="32"/>
    </row>
    <row r="15" spans="1:5" ht="12.75">
      <c r="A15" s="33" t="s">
        <v>188</v>
      </c>
      <c r="B15" s="32"/>
      <c r="C15" s="37"/>
      <c r="D15" s="32"/>
      <c r="E15" s="32"/>
    </row>
    <row r="16" spans="1:5" ht="15.75" customHeight="1">
      <c r="A16" s="33" t="s">
        <v>357</v>
      </c>
      <c r="B16" s="32"/>
      <c r="C16" s="37"/>
      <c r="D16" s="32"/>
      <c r="E16" s="32"/>
    </row>
    <row r="17" spans="1:5" ht="24">
      <c r="A17" s="33" t="s">
        <v>200</v>
      </c>
      <c r="B17" s="32"/>
      <c r="C17" s="37"/>
      <c r="D17" s="32"/>
      <c r="E17" s="32"/>
    </row>
    <row r="18" spans="1:5" ht="12.75">
      <c r="A18" s="33" t="s">
        <v>175</v>
      </c>
      <c r="B18" s="32"/>
      <c r="C18" s="37"/>
      <c r="D18" s="32"/>
      <c r="E18" s="32"/>
    </row>
    <row r="19" spans="1:5" ht="12.75">
      <c r="A19" s="33" t="s">
        <v>176</v>
      </c>
      <c r="B19" s="32"/>
      <c r="C19" s="37"/>
      <c r="D19" s="32"/>
      <c r="E19" s="32"/>
    </row>
    <row r="20" spans="1:5" ht="12.75">
      <c r="A20" s="33" t="s">
        <v>177</v>
      </c>
      <c r="B20" s="32"/>
      <c r="C20" s="37"/>
      <c r="D20" s="32"/>
      <c r="E20" s="32"/>
    </row>
    <row r="21" spans="1:5" ht="12.75">
      <c r="A21" s="33" t="s">
        <v>178</v>
      </c>
      <c r="B21" s="32"/>
      <c r="C21" s="37"/>
      <c r="D21" s="32"/>
      <c r="E21" s="32"/>
    </row>
    <row r="22" spans="1:5" ht="24">
      <c r="A22" s="33" t="s">
        <v>179</v>
      </c>
      <c r="B22" s="32"/>
      <c r="C22" s="37"/>
      <c r="D22" s="32"/>
      <c r="E22" s="32"/>
    </row>
    <row r="23" spans="1:5" ht="12.75">
      <c r="A23" s="33" t="s">
        <v>180</v>
      </c>
      <c r="B23" s="32"/>
      <c r="C23" s="37"/>
      <c r="D23" s="32"/>
      <c r="E23" s="32"/>
    </row>
    <row r="24" spans="1:5" ht="12.75">
      <c r="A24" s="29" t="s">
        <v>181</v>
      </c>
      <c r="B24" s="30">
        <f>SUM(B8:B23)</f>
        <v>0</v>
      </c>
      <c r="C24" s="31">
        <f>SUM(C8:C23)</f>
        <v>0</v>
      </c>
      <c r="D24" s="30">
        <v>848821.88</v>
      </c>
      <c r="E24" s="30">
        <f>SUM(E8:E23)</f>
        <v>0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-6808.77</v>
      </c>
      <c r="C8" s="37">
        <v>76229.46</v>
      </c>
      <c r="D8" s="32">
        <v>71887.41</v>
      </c>
      <c r="E8" s="32">
        <v>-2466.720000000001</v>
      </c>
    </row>
    <row r="9" spans="1:5" ht="12.75">
      <c r="A9" s="33" t="s">
        <v>167</v>
      </c>
      <c r="B9" s="32">
        <v>-114464.91</v>
      </c>
      <c r="C9" s="37">
        <v>183162.26</v>
      </c>
      <c r="D9" s="32">
        <v>331972.94</v>
      </c>
      <c r="E9" s="32">
        <v>-263275.58999999997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76.65</v>
      </c>
      <c r="E11" s="32"/>
    </row>
    <row r="12" spans="1:5" ht="12.75">
      <c r="A12" s="33" t="s">
        <v>185</v>
      </c>
      <c r="B12" s="32"/>
      <c r="C12" s="37"/>
      <c r="D12" s="32">
        <v>7489.29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396.64</v>
      </c>
      <c r="E14" s="32"/>
    </row>
    <row r="15" spans="1:5" ht="15.75" customHeight="1">
      <c r="A15" s="33" t="s">
        <v>188</v>
      </c>
      <c r="B15" s="32"/>
      <c r="C15" s="37"/>
      <c r="D15" s="32">
        <v>26058.89</v>
      </c>
      <c r="E15" s="32"/>
    </row>
    <row r="16" spans="1:5" ht="24">
      <c r="A16" s="33" t="s">
        <v>189</v>
      </c>
      <c r="B16" s="32"/>
      <c r="C16" s="37"/>
      <c r="D16" s="32">
        <v>187.07</v>
      </c>
      <c r="E16" s="32"/>
    </row>
    <row r="17" spans="1:5" ht="12.75">
      <c r="A17" s="33" t="s">
        <v>175</v>
      </c>
      <c r="B17" s="32">
        <v>-29077.32</v>
      </c>
      <c r="C17" s="37">
        <v>149381.28</v>
      </c>
      <c r="D17" s="32">
        <v>238104.35</v>
      </c>
      <c r="E17" s="32">
        <v>-117800.39000000001</v>
      </c>
    </row>
    <row r="18" spans="1:5" ht="12.75">
      <c r="A18" s="33" t="s">
        <v>176</v>
      </c>
      <c r="B18" s="32">
        <v>-678.96</v>
      </c>
      <c r="C18" s="37">
        <v>45808.98</v>
      </c>
      <c r="D18" s="32">
        <v>45130.02</v>
      </c>
      <c r="E18" s="32">
        <v>0</v>
      </c>
    </row>
    <row r="19" spans="1:5" ht="12.75">
      <c r="A19" s="33" t="s">
        <v>177</v>
      </c>
      <c r="B19" s="32">
        <v>12681.67</v>
      </c>
      <c r="C19" s="37">
        <v>116886.06</v>
      </c>
      <c r="D19" s="32">
        <v>100203.15</v>
      </c>
      <c r="E19" s="32">
        <v>29364.58</v>
      </c>
    </row>
    <row r="20" spans="1:5" ht="24">
      <c r="A20" s="33" t="s">
        <v>179</v>
      </c>
      <c r="B20" s="32">
        <v>-21360.31</v>
      </c>
      <c r="C20" s="37">
        <v>16619.62</v>
      </c>
      <c r="D20" s="32">
        <v>37814.54</v>
      </c>
      <c r="E20" s="32">
        <v>-42555.23</v>
      </c>
    </row>
    <row r="21" spans="1:5" ht="12.75">
      <c r="A21" s="33" t="s">
        <v>180</v>
      </c>
      <c r="B21" s="32">
        <v>8507.35</v>
      </c>
      <c r="C21" s="37">
        <v>4734.46</v>
      </c>
      <c r="D21" s="32">
        <v>4734.46</v>
      </c>
      <c r="E21" s="32">
        <v>8507.35</v>
      </c>
    </row>
    <row r="22" spans="1:5" ht="12.75">
      <c r="A22" s="29" t="s">
        <v>181</v>
      </c>
      <c r="B22" s="30">
        <f>SUM(B8:B21)</f>
        <v>-151201.24999999997</v>
      </c>
      <c r="C22" s="31">
        <f>SUM(C8:C21)</f>
        <v>592822.12</v>
      </c>
      <c r="D22" s="30">
        <f>D21+D20+D19+D18+D17+D8+D9</f>
        <v>829846.8700000001</v>
      </c>
      <c r="E22" s="30">
        <f>SUM(E8:E21)</f>
        <v>-388225.99999999994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359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-225498.83</v>
      </c>
      <c r="C8" s="37">
        <v>637981.23</v>
      </c>
      <c r="D8" s="32">
        <v>734784.63</v>
      </c>
      <c r="E8" s="37">
        <v>-322302.23</v>
      </c>
    </row>
    <row r="9" spans="1:5" ht="12.75">
      <c r="A9" s="33" t="s">
        <v>167</v>
      </c>
      <c r="B9" s="32">
        <v>-1602564.85</v>
      </c>
      <c r="C9" s="37">
        <v>1518845.12</v>
      </c>
      <c r="D9" s="32">
        <v>3096707.81</v>
      </c>
      <c r="E9" s="37">
        <v>-3180427.54</v>
      </c>
    </row>
    <row r="10" spans="1:5" ht="12.75">
      <c r="A10" s="33" t="s">
        <v>193</v>
      </c>
      <c r="B10" s="32"/>
      <c r="C10" s="37"/>
      <c r="D10" s="32">
        <v>5628.27</v>
      </c>
      <c r="E10" s="37"/>
    </row>
    <row r="11" spans="1:5" ht="12.75">
      <c r="A11" s="33" t="s">
        <v>194</v>
      </c>
      <c r="B11" s="32"/>
      <c r="C11" s="37"/>
      <c r="D11" s="32">
        <v>9337.98</v>
      </c>
      <c r="E11" s="37"/>
    </row>
    <row r="12" spans="1:5" ht="12.75">
      <c r="A12" s="33" t="s">
        <v>185</v>
      </c>
      <c r="B12" s="32"/>
      <c r="C12" s="37"/>
      <c r="D12" s="32">
        <v>76235.63</v>
      </c>
      <c r="E12" s="37"/>
    </row>
    <row r="13" spans="1:5" ht="12.75">
      <c r="A13" s="33" t="s">
        <v>186</v>
      </c>
      <c r="B13" s="32"/>
      <c r="C13" s="37"/>
      <c r="D13" s="32">
        <v>689.44</v>
      </c>
      <c r="E13" s="37"/>
    </row>
    <row r="14" spans="1:5" ht="12.75">
      <c r="A14" s="33" t="s">
        <v>187</v>
      </c>
      <c r="B14" s="32"/>
      <c r="C14" s="37"/>
      <c r="D14" s="32">
        <v>4001.96</v>
      </c>
      <c r="E14" s="37"/>
    </row>
    <row r="15" spans="1:5" ht="15.75" customHeight="1">
      <c r="A15" s="33" t="s">
        <v>197</v>
      </c>
      <c r="B15" s="32"/>
      <c r="C15" s="37"/>
      <c r="D15" s="32">
        <v>267732</v>
      </c>
      <c r="E15" s="37"/>
    </row>
    <row r="16" spans="1:5" ht="24">
      <c r="A16" s="33" t="s">
        <v>200</v>
      </c>
      <c r="B16" s="32"/>
      <c r="C16" s="37"/>
      <c r="D16" s="32">
        <v>1912.09</v>
      </c>
      <c r="E16" s="37"/>
    </row>
    <row r="17" spans="1:5" ht="12.75">
      <c r="A17" s="33" t="s">
        <v>175</v>
      </c>
      <c r="B17" s="32">
        <v>-1006793.6</v>
      </c>
      <c r="C17" s="37">
        <v>1246475.63</v>
      </c>
      <c r="D17" s="32">
        <v>1641597.95</v>
      </c>
      <c r="E17" s="37">
        <v>-1401915.92</v>
      </c>
    </row>
    <row r="18" spans="1:5" ht="12.75">
      <c r="A18" s="33" t="s">
        <v>176</v>
      </c>
      <c r="B18" s="32">
        <v>-30137.28</v>
      </c>
      <c r="C18" s="37">
        <v>382312.97</v>
      </c>
      <c r="D18" s="32">
        <v>381412.23</v>
      </c>
      <c r="E18" s="37">
        <v>-29236.540000000037</v>
      </c>
    </row>
    <row r="19" spans="1:5" ht="12.75">
      <c r="A19" s="33" t="s">
        <v>210</v>
      </c>
      <c r="B19" s="32"/>
      <c r="C19" s="37">
        <v>175535.47</v>
      </c>
      <c r="D19" s="32">
        <v>175535.47</v>
      </c>
      <c r="E19" s="37">
        <v>0</v>
      </c>
    </row>
    <row r="20" spans="1:5" ht="12.75">
      <c r="A20" s="33" t="s">
        <v>177</v>
      </c>
      <c r="B20" s="32">
        <v>-129745.25</v>
      </c>
      <c r="C20" s="37">
        <v>922326.9</v>
      </c>
      <c r="D20" s="32">
        <v>1024205.34</v>
      </c>
      <c r="E20" s="37">
        <v>-231623.68999999994</v>
      </c>
    </row>
    <row r="21" spans="1:5" ht="12.75">
      <c r="A21" s="33" t="s">
        <v>178</v>
      </c>
      <c r="B21" s="32"/>
      <c r="C21" s="37">
        <v>2102.76</v>
      </c>
      <c r="D21" s="32">
        <v>2102.76</v>
      </c>
      <c r="E21" s="37">
        <v>0</v>
      </c>
    </row>
    <row r="22" spans="1:5" ht="24">
      <c r="A22" s="33" t="s">
        <v>179</v>
      </c>
      <c r="B22" s="32">
        <v>86501.41</v>
      </c>
      <c r="C22" s="37">
        <v>147153.14</v>
      </c>
      <c r="D22" s="32">
        <v>37814.54</v>
      </c>
      <c r="E22" s="37">
        <v>195840.01</v>
      </c>
    </row>
    <row r="23" spans="1:5" ht="12.75">
      <c r="A23" s="33" t="s">
        <v>211</v>
      </c>
      <c r="B23" s="32">
        <v>49226.58</v>
      </c>
      <c r="C23" s="37">
        <v>273071.25</v>
      </c>
      <c r="D23" s="32">
        <v>369044.25</v>
      </c>
      <c r="E23" s="37">
        <v>-46746.419999999984</v>
      </c>
    </row>
    <row r="24" spans="1:5" ht="12.75">
      <c r="A24" s="33" t="s">
        <v>180</v>
      </c>
      <c r="B24" s="32">
        <v>93349.81</v>
      </c>
      <c r="C24" s="37">
        <v>129065.99</v>
      </c>
      <c r="D24" s="32">
        <v>16602.58</v>
      </c>
      <c r="E24" s="37">
        <v>205813.21999999997</v>
      </c>
    </row>
    <row r="25" spans="1:5" ht="18.75" customHeight="1">
      <c r="A25" s="29" t="s">
        <v>181</v>
      </c>
      <c r="B25" s="30">
        <f>SUM(B8:B24)</f>
        <v>-2765662.01</v>
      </c>
      <c r="C25" s="31">
        <f>SUM(C8:C24)</f>
        <v>5434870.46</v>
      </c>
      <c r="D25" s="30">
        <f>D24+D23+D22+D21+D20+D19+D18+D17+D9+D8</f>
        <v>7479807.56</v>
      </c>
      <c r="E25" s="31">
        <f>SUM(E8:E24)</f>
        <v>-4810599.11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-56385.83</v>
      </c>
      <c r="C8" s="32">
        <v>345670.2</v>
      </c>
      <c r="D8" s="32">
        <v>353164.26</v>
      </c>
      <c r="E8" s="32">
        <v>-63879.890000000014</v>
      </c>
    </row>
    <row r="9" spans="1:5" ht="12.75">
      <c r="A9" s="33" t="s">
        <v>167</v>
      </c>
      <c r="B9" s="32">
        <v>-745051.54</v>
      </c>
      <c r="C9" s="32">
        <v>792208.34</v>
      </c>
      <c r="D9" s="32">
        <v>1679734.53</v>
      </c>
      <c r="E9" s="32">
        <v>-1632577.73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5575.59</v>
      </c>
      <c r="E11" s="32"/>
    </row>
    <row r="12" spans="1:5" ht="12.75">
      <c r="A12" s="33" t="s">
        <v>185</v>
      </c>
      <c r="B12" s="32"/>
      <c r="C12" s="39"/>
      <c r="D12" s="32">
        <v>36793.04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1948.62</v>
      </c>
      <c r="E14" s="32"/>
    </row>
    <row r="15" spans="1:5" ht="15.75" customHeight="1">
      <c r="A15" s="33" t="s">
        <v>197</v>
      </c>
      <c r="B15" s="32"/>
      <c r="C15" s="39"/>
      <c r="D15" s="32">
        <v>165765.36</v>
      </c>
      <c r="E15" s="32"/>
    </row>
    <row r="16" spans="1:5" ht="24">
      <c r="A16" s="33" t="s">
        <v>200</v>
      </c>
      <c r="B16" s="32"/>
      <c r="C16" s="39"/>
      <c r="D16" s="32">
        <v>919.03</v>
      </c>
      <c r="E16" s="32"/>
    </row>
    <row r="17" spans="1:5" ht="12.75">
      <c r="A17" s="33" t="s">
        <v>175</v>
      </c>
      <c r="B17" s="32">
        <v>448470.63</v>
      </c>
      <c r="C17" s="32">
        <v>677369.44</v>
      </c>
      <c r="D17" s="32">
        <v>1216985.96</v>
      </c>
      <c r="E17" s="32">
        <v>-91145.89000000013</v>
      </c>
    </row>
    <row r="18" spans="1:5" ht="12.75">
      <c r="A18" s="33" t="s">
        <v>176</v>
      </c>
      <c r="B18" s="32">
        <v>-4357.18</v>
      </c>
      <c r="C18" s="32">
        <v>209567.01</v>
      </c>
      <c r="D18" s="32">
        <v>205209.83</v>
      </c>
      <c r="E18" s="32">
        <v>0</v>
      </c>
    </row>
    <row r="19" spans="1:5" ht="12.75">
      <c r="A19" s="33" t="s">
        <v>177</v>
      </c>
      <c r="B19" s="32">
        <v>-64726.96</v>
      </c>
      <c r="C19" s="32">
        <v>437569.98</v>
      </c>
      <c r="D19" s="32">
        <v>492272.25</v>
      </c>
      <c r="E19" s="32">
        <v>-119429.23000000004</v>
      </c>
    </row>
    <row r="20" spans="1:5" ht="12.75">
      <c r="A20" s="33" t="s">
        <v>178</v>
      </c>
      <c r="B20" s="32">
        <v>0</v>
      </c>
      <c r="C20" s="32">
        <v>5824.44</v>
      </c>
      <c r="D20" s="32">
        <v>5824.44</v>
      </c>
      <c r="E20" s="32">
        <v>0</v>
      </c>
    </row>
    <row r="21" spans="1:5" ht="24">
      <c r="A21" s="33" t="s">
        <v>179</v>
      </c>
      <c r="B21" s="32">
        <v>36078.82</v>
      </c>
      <c r="C21" s="32">
        <v>79977.14</v>
      </c>
      <c r="D21" s="32">
        <v>37814.54</v>
      </c>
      <c r="E21" s="32">
        <v>78241.41999999998</v>
      </c>
    </row>
    <row r="22" spans="1:5" ht="12.75">
      <c r="A22" s="33" t="s">
        <v>180</v>
      </c>
      <c r="B22" s="32">
        <v>26471</v>
      </c>
      <c r="C22" s="32">
        <v>69237.16</v>
      </c>
      <c r="D22" s="32">
        <v>13835.5</v>
      </c>
      <c r="E22" s="32">
        <v>81872.66</v>
      </c>
    </row>
    <row r="23" spans="1:5" ht="12.75">
      <c r="A23" s="29" t="s">
        <v>181</v>
      </c>
      <c r="B23" s="30">
        <f>SUM(B8:B22)</f>
        <v>-359501.06</v>
      </c>
      <c r="C23" s="30">
        <f>SUM(C8:C22)</f>
        <v>2617423.71</v>
      </c>
      <c r="D23" s="30">
        <f>D22+D21+D20+D18+D19+D17+D9+D8</f>
        <v>4004841.3099999996</v>
      </c>
      <c r="E23" s="30">
        <f>SUM(E8:E22)</f>
        <v>-1746918.6600000004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-35068.89</v>
      </c>
      <c r="C8" s="32">
        <v>216773.82</v>
      </c>
      <c r="D8" s="32">
        <v>215771.29</v>
      </c>
      <c r="E8" s="32">
        <v>-34066.360000000015</v>
      </c>
    </row>
    <row r="9" spans="1:5" ht="12.75">
      <c r="A9" s="33" t="s">
        <v>167</v>
      </c>
      <c r="B9" s="32">
        <v>-504212.7</v>
      </c>
      <c r="C9" s="32">
        <v>487467</v>
      </c>
      <c r="D9" s="32">
        <v>1025468.53</v>
      </c>
      <c r="E9" s="32">
        <v>-1042214.23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3309.09</v>
      </c>
      <c r="E11" s="32"/>
    </row>
    <row r="12" spans="1:5" ht="12.75">
      <c r="A12" s="33" t="s">
        <v>185</v>
      </c>
      <c r="B12" s="32"/>
      <c r="C12" s="39"/>
      <c r="D12" s="32">
        <v>22481.28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1190.87</v>
      </c>
      <c r="E14" s="32"/>
    </row>
    <row r="15" spans="1:5" ht="15.75" customHeight="1">
      <c r="A15" s="33" t="s">
        <v>197</v>
      </c>
      <c r="B15" s="32"/>
      <c r="C15" s="39"/>
      <c r="D15" s="32">
        <v>112023</v>
      </c>
      <c r="E15" s="32"/>
    </row>
    <row r="16" spans="1:5" ht="24">
      <c r="A16" s="33" t="s">
        <v>200</v>
      </c>
      <c r="B16" s="32"/>
      <c r="C16" s="39"/>
      <c r="D16" s="32">
        <v>561.5</v>
      </c>
      <c r="E16" s="32"/>
    </row>
    <row r="17" spans="1:5" ht="12.75">
      <c r="A17" s="33" t="s">
        <v>175</v>
      </c>
      <c r="B17" s="32">
        <v>156455.78</v>
      </c>
      <c r="C17" s="32">
        <v>424782.89</v>
      </c>
      <c r="D17" s="32">
        <v>164492.86</v>
      </c>
      <c r="E17" s="32">
        <v>416745.81000000006</v>
      </c>
    </row>
    <row r="18" spans="1:5" ht="12.75">
      <c r="A18" s="33" t="s">
        <v>176</v>
      </c>
      <c r="B18" s="32">
        <v>-5860.23</v>
      </c>
      <c r="C18" s="32">
        <v>134907.16</v>
      </c>
      <c r="D18" s="32">
        <v>133896.3</v>
      </c>
      <c r="E18" s="32">
        <v>-4849.369999999981</v>
      </c>
    </row>
    <row r="19" spans="1:5" ht="12.75">
      <c r="A19" s="33" t="s">
        <v>177</v>
      </c>
      <c r="B19" s="32">
        <v>-52052.1</v>
      </c>
      <c r="C19" s="32">
        <v>257085.28</v>
      </c>
      <c r="D19" s="32">
        <v>300761.56</v>
      </c>
      <c r="E19" s="32">
        <v>-95728.38</v>
      </c>
    </row>
    <row r="20" spans="1:5" ht="12.75">
      <c r="A20" s="33" t="s">
        <v>178</v>
      </c>
      <c r="B20" s="32"/>
      <c r="C20" s="32">
        <v>712.58</v>
      </c>
      <c r="D20" s="32">
        <v>712.58</v>
      </c>
      <c r="E20" s="32">
        <v>0</v>
      </c>
    </row>
    <row r="21" spans="1:5" ht="24">
      <c r="A21" s="33" t="s">
        <v>179</v>
      </c>
      <c r="B21" s="32">
        <v>9581.7</v>
      </c>
      <c r="C21" s="32">
        <v>50154.63</v>
      </c>
      <c r="D21" s="32">
        <v>37814.54</v>
      </c>
      <c r="E21" s="32">
        <v>21921.79</v>
      </c>
    </row>
    <row r="22" spans="1:5" ht="12.75">
      <c r="A22" s="33" t="s">
        <v>180</v>
      </c>
      <c r="B22" s="32">
        <v>-43558.66</v>
      </c>
      <c r="C22" s="32">
        <v>43937.71</v>
      </c>
      <c r="D22" s="32">
        <v>71800</v>
      </c>
      <c r="E22" s="32">
        <v>-71420.95000000001</v>
      </c>
    </row>
    <row r="23" spans="1:5" ht="12.75">
      <c r="A23" s="29" t="s">
        <v>181</v>
      </c>
      <c r="B23" s="30">
        <f>SUM(B8:B22)</f>
        <v>-474715.09999999986</v>
      </c>
      <c r="C23" s="30">
        <f>SUM(C8:C22)</f>
        <v>1615821.0699999998</v>
      </c>
      <c r="D23" s="30">
        <f>D22+D21+D20+D19+D18+D17+D8+D9</f>
        <v>1950717.6600000001</v>
      </c>
      <c r="E23" s="30">
        <f>SUM(E8:E22)</f>
        <v>-809611.69</v>
      </c>
    </row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-38068.5</v>
      </c>
      <c r="C8" s="37">
        <v>188374.8</v>
      </c>
      <c r="D8" s="32">
        <v>199432.93</v>
      </c>
      <c r="E8" s="32">
        <v>-49126.63</v>
      </c>
    </row>
    <row r="9" spans="1:5" ht="12.75">
      <c r="A9" s="33" t="s">
        <v>167</v>
      </c>
      <c r="B9" s="32">
        <v>-373260.15</v>
      </c>
      <c r="C9" s="37">
        <v>470515.8</v>
      </c>
      <c r="D9" s="32">
        <v>837159.56</v>
      </c>
      <c r="E9" s="32">
        <v>-739903.9100000001</v>
      </c>
    </row>
    <row r="10" spans="1:5" ht="12.75">
      <c r="A10" s="33" t="s">
        <v>183</v>
      </c>
      <c r="B10" s="32"/>
      <c r="C10" s="37"/>
      <c r="D10" s="32">
        <v>3091.59</v>
      </c>
      <c r="E10" s="32"/>
    </row>
    <row r="11" spans="1:5" ht="12.75">
      <c r="A11" s="33" t="s">
        <v>184</v>
      </c>
      <c r="B11" s="32"/>
      <c r="C11" s="37"/>
      <c r="D11" s="32">
        <v>1529.28</v>
      </c>
      <c r="E11" s="32"/>
    </row>
    <row r="12" spans="1:5" ht="12.75">
      <c r="A12" s="33" t="s">
        <v>203</v>
      </c>
      <c r="B12" s="32"/>
      <c r="C12" s="37"/>
      <c r="D12" s="32">
        <v>20777.14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1100.38</v>
      </c>
      <c r="E14" s="32"/>
    </row>
    <row r="15" spans="1:5" ht="24">
      <c r="A15" s="33" t="s">
        <v>189</v>
      </c>
      <c r="B15" s="32"/>
      <c r="C15" s="37"/>
      <c r="D15" s="32">
        <v>518.99</v>
      </c>
      <c r="E15" s="32"/>
    </row>
    <row r="16" spans="1:5" ht="12.75">
      <c r="A16" s="33" t="s">
        <v>175</v>
      </c>
      <c r="B16" s="32">
        <v>23092.73</v>
      </c>
      <c r="C16" s="37">
        <v>373098.6</v>
      </c>
      <c r="D16" s="32">
        <v>320999.77</v>
      </c>
      <c r="E16" s="32">
        <v>75191.55999999994</v>
      </c>
    </row>
    <row r="17" spans="1:5" ht="12.75">
      <c r="A17" s="33" t="s">
        <v>176</v>
      </c>
      <c r="B17" s="32">
        <v>-857.95</v>
      </c>
      <c r="C17" s="37">
        <v>114413.04</v>
      </c>
      <c r="D17" s="32">
        <v>113555.09</v>
      </c>
      <c r="E17" s="32">
        <v>0</v>
      </c>
    </row>
    <row r="18" spans="1:5" ht="12.75">
      <c r="A18" s="33" t="s">
        <v>210</v>
      </c>
      <c r="B18" s="32"/>
      <c r="C18" s="37">
        <v>95787.96</v>
      </c>
      <c r="D18" s="32">
        <v>95787.96</v>
      </c>
      <c r="E18" s="32">
        <v>0</v>
      </c>
    </row>
    <row r="19" spans="1:5" ht="12.75">
      <c r="A19" s="33" t="s">
        <v>177</v>
      </c>
      <c r="B19" s="32">
        <v>11925.37</v>
      </c>
      <c r="C19" s="37">
        <v>300075.84</v>
      </c>
      <c r="D19" s="32">
        <v>277987.58</v>
      </c>
      <c r="E19" s="32">
        <v>34013.630000000005</v>
      </c>
    </row>
    <row r="20" spans="1:5" ht="24">
      <c r="A20" s="33" t="s">
        <v>179</v>
      </c>
      <c r="B20" s="32">
        <v>5556.83</v>
      </c>
      <c r="C20" s="37">
        <v>44051.16</v>
      </c>
      <c r="D20" s="32">
        <v>95395.94</v>
      </c>
      <c r="E20" s="32">
        <v>-45787.95</v>
      </c>
    </row>
    <row r="21" spans="1:5" ht="12.75">
      <c r="A21" s="33" t="s">
        <v>211</v>
      </c>
      <c r="B21" s="32">
        <v>-12569.16</v>
      </c>
      <c r="C21" s="37">
        <v>234868.56</v>
      </c>
      <c r="D21" s="32">
        <v>210052.47</v>
      </c>
      <c r="E21" s="32">
        <v>12246.929999999993</v>
      </c>
    </row>
    <row r="22" spans="1:5" ht="12.75">
      <c r="A22" s="33" t="s">
        <v>180</v>
      </c>
      <c r="B22" s="32">
        <v>-73996.97</v>
      </c>
      <c r="C22" s="37">
        <v>7686.6</v>
      </c>
      <c r="D22" s="32">
        <v>21791.42</v>
      </c>
      <c r="E22" s="32">
        <v>-88101.79</v>
      </c>
    </row>
    <row r="23" spans="1:5" ht="12.75">
      <c r="A23" s="29" t="s">
        <v>181</v>
      </c>
      <c r="B23" s="30">
        <f>SUM(B8:B22)</f>
        <v>-458177.80000000005</v>
      </c>
      <c r="C23" s="31">
        <f>SUM(C8:C22)</f>
        <v>1828872.36</v>
      </c>
      <c r="D23" s="30">
        <f>D8+D9+D16+D17+D18+D19+D20+D21+D22</f>
        <v>2172162.72</v>
      </c>
      <c r="E23" s="30">
        <f>SUM(E8:E22)</f>
        <v>-801468.1600000001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-34023.06</v>
      </c>
      <c r="C8" s="32">
        <v>185820.84</v>
      </c>
      <c r="D8" s="32">
        <v>193898.91</v>
      </c>
      <c r="E8" s="32">
        <v>-42101.13</v>
      </c>
    </row>
    <row r="9" spans="1:5" ht="12.75">
      <c r="A9" s="33" t="s">
        <v>167</v>
      </c>
      <c r="B9" s="32">
        <v>-1378324.56</v>
      </c>
      <c r="C9" s="32">
        <v>431788.18</v>
      </c>
      <c r="D9" s="32">
        <v>905085.11</v>
      </c>
      <c r="E9" s="32">
        <v>-1851621.4900000002</v>
      </c>
    </row>
    <row r="10" spans="1:5" ht="12.75">
      <c r="A10" s="33" t="s">
        <v>193</v>
      </c>
      <c r="B10" s="32"/>
      <c r="C10" s="32"/>
      <c r="D10" s="32">
        <v>3309.31</v>
      </c>
      <c r="E10" s="32"/>
    </row>
    <row r="11" spans="1:5" ht="12.75">
      <c r="A11" s="33" t="s">
        <v>194</v>
      </c>
      <c r="B11" s="32"/>
      <c r="C11" s="32"/>
      <c r="D11" s="32">
        <v>3037.11</v>
      </c>
      <c r="E11" s="32"/>
    </row>
    <row r="12" spans="1:5" ht="12.75">
      <c r="A12" s="33" t="s">
        <v>185</v>
      </c>
      <c r="B12" s="32"/>
      <c r="C12" s="32"/>
      <c r="D12" s="32">
        <v>20200.62</v>
      </c>
      <c r="E12" s="32"/>
    </row>
    <row r="13" spans="1:5" ht="12.75">
      <c r="A13" s="33" t="s">
        <v>186</v>
      </c>
      <c r="B13" s="32"/>
      <c r="C13" s="32"/>
      <c r="D13" s="32">
        <v>689.44</v>
      </c>
      <c r="E13" s="32"/>
    </row>
    <row r="14" spans="1:5" ht="12.75">
      <c r="A14" s="33" t="s">
        <v>187</v>
      </c>
      <c r="B14" s="32"/>
      <c r="C14" s="32"/>
      <c r="D14" s="32">
        <v>1069.86</v>
      </c>
      <c r="E14" s="32"/>
    </row>
    <row r="15" spans="1:5" ht="15.75" customHeight="1">
      <c r="A15" s="33" t="s">
        <v>197</v>
      </c>
      <c r="B15" s="32"/>
      <c r="C15" s="32"/>
      <c r="D15" s="32">
        <v>85914</v>
      </c>
      <c r="E15" s="32"/>
    </row>
    <row r="16" spans="1:5" ht="24">
      <c r="A16" s="33" t="s">
        <v>200</v>
      </c>
      <c r="B16" s="32"/>
      <c r="C16" s="32"/>
      <c r="D16" s="32">
        <v>504.57</v>
      </c>
      <c r="E16" s="32"/>
    </row>
    <row r="17" spans="1:5" ht="12.75">
      <c r="A17" s="33" t="s">
        <v>175</v>
      </c>
      <c r="B17" s="32">
        <v>-486033.97</v>
      </c>
      <c r="C17" s="32">
        <v>364138.2</v>
      </c>
      <c r="D17" s="32">
        <v>20503</v>
      </c>
      <c r="E17" s="32">
        <v>-142398.76999999996</v>
      </c>
    </row>
    <row r="18" spans="1:5" ht="12.75">
      <c r="A18" s="33" t="s">
        <v>176</v>
      </c>
      <c r="B18" s="32">
        <v>-1171.78</v>
      </c>
      <c r="C18" s="32">
        <v>112450.9</v>
      </c>
      <c r="D18" s="32">
        <v>111213.65</v>
      </c>
      <c r="E18" s="32">
        <v>65.47000000000116</v>
      </c>
    </row>
    <row r="19" spans="1:5" ht="12.75">
      <c r="A19" s="33" t="s">
        <v>177</v>
      </c>
      <c r="B19" s="32">
        <v>-28366.12</v>
      </c>
      <c r="C19" s="32">
        <v>250177.38</v>
      </c>
      <c r="D19" s="32">
        <v>270273.72</v>
      </c>
      <c r="E19" s="32">
        <v>-48462.45999999996</v>
      </c>
    </row>
    <row r="20" spans="1:5" ht="12.75">
      <c r="A20" s="33" t="s">
        <v>178</v>
      </c>
      <c r="B20" s="32"/>
      <c r="C20" s="32">
        <v>403.8</v>
      </c>
      <c r="D20" s="32">
        <v>403.8</v>
      </c>
      <c r="E20" s="32">
        <v>0</v>
      </c>
    </row>
    <row r="21" spans="1:5" ht="24">
      <c r="A21" s="33" t="s">
        <v>179</v>
      </c>
      <c r="B21" s="32">
        <v>4367.23</v>
      </c>
      <c r="C21" s="32">
        <v>42992.36</v>
      </c>
      <c r="D21" s="32">
        <v>37814.54</v>
      </c>
      <c r="E21" s="32">
        <v>9545.049999999996</v>
      </c>
    </row>
    <row r="22" spans="1:5" ht="12.75">
      <c r="A22" s="33" t="s">
        <v>180</v>
      </c>
      <c r="B22" s="32">
        <v>13837.47</v>
      </c>
      <c r="C22" s="32">
        <v>38076.24</v>
      </c>
      <c r="D22" s="32">
        <v>23827.36</v>
      </c>
      <c r="E22" s="32">
        <v>28086.35</v>
      </c>
    </row>
    <row r="23" spans="1:5" ht="12.75">
      <c r="A23" s="29" t="s">
        <v>181</v>
      </c>
      <c r="B23" s="30">
        <f>SUM(B8:B22)</f>
        <v>-1909714.7900000003</v>
      </c>
      <c r="C23" s="30">
        <f>SUM(C8:C22)</f>
        <v>1425847.9000000001</v>
      </c>
      <c r="D23" s="30">
        <f>D22+D21+D20+D19+D18+D17+D9+D8</f>
        <v>1563020.0899999999</v>
      </c>
      <c r="E23" s="30">
        <f>SUM(E8:E22)</f>
        <v>-2046886.98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-32385.97</v>
      </c>
      <c r="C8" s="37">
        <v>246005.32</v>
      </c>
      <c r="D8" s="37">
        <v>240656.22</v>
      </c>
      <c r="E8" s="32">
        <v>-27036.869999999995</v>
      </c>
    </row>
    <row r="9" spans="1:5" ht="12.75">
      <c r="A9" s="33" t="s">
        <v>167</v>
      </c>
      <c r="B9" s="32">
        <v>-635273.44</v>
      </c>
      <c r="C9" s="37">
        <v>549466.67</v>
      </c>
      <c r="D9" s="37">
        <v>1161670.12</v>
      </c>
      <c r="E9" s="32">
        <v>-1247476.8900000001</v>
      </c>
    </row>
    <row r="10" spans="1:5" ht="12.75">
      <c r="A10" s="33" t="s">
        <v>193</v>
      </c>
      <c r="B10" s="32"/>
      <c r="C10" s="37"/>
      <c r="D10" s="37">
        <v>3309.31</v>
      </c>
      <c r="E10" s="32"/>
    </row>
    <row r="11" spans="1:5" ht="12.75">
      <c r="A11" s="33" t="s">
        <v>194</v>
      </c>
      <c r="B11" s="32"/>
      <c r="C11" s="37"/>
      <c r="D11" s="37">
        <v>3626.4</v>
      </c>
      <c r="E11" s="32"/>
    </row>
    <row r="12" spans="1:5" ht="12.75">
      <c r="A12" s="33" t="s">
        <v>185</v>
      </c>
      <c r="B12" s="32"/>
      <c r="C12" s="37"/>
      <c r="D12" s="37">
        <v>25071.85</v>
      </c>
      <c r="E12" s="32"/>
    </row>
    <row r="13" spans="1:5" ht="12.75">
      <c r="A13" s="33" t="s">
        <v>186</v>
      </c>
      <c r="B13" s="32"/>
      <c r="C13" s="37"/>
      <c r="D13" s="37">
        <v>689.44</v>
      </c>
      <c r="E13" s="32"/>
    </row>
    <row r="14" spans="1:5" ht="12.75">
      <c r="A14" s="33" t="s">
        <v>187</v>
      </c>
      <c r="B14" s="32"/>
      <c r="C14" s="37"/>
      <c r="D14" s="37">
        <v>1327.85</v>
      </c>
      <c r="E14" s="32"/>
    </row>
    <row r="15" spans="1:5" ht="15.75" customHeight="1">
      <c r="A15" s="33" t="s">
        <v>197</v>
      </c>
      <c r="B15" s="32"/>
      <c r="C15" s="37"/>
      <c r="D15" s="37">
        <v>95958</v>
      </c>
      <c r="E15" s="32"/>
    </row>
    <row r="16" spans="1:5" ht="24">
      <c r="A16" s="33" t="s">
        <v>200</v>
      </c>
      <c r="B16" s="32"/>
      <c r="C16" s="37"/>
      <c r="D16" s="37">
        <v>626.25</v>
      </c>
      <c r="E16" s="32"/>
    </row>
    <row r="17" spans="1:5" ht="12.75">
      <c r="A17" s="33" t="s">
        <v>175</v>
      </c>
      <c r="B17" s="32">
        <v>-1004301.26</v>
      </c>
      <c r="C17" s="37">
        <v>482077.7</v>
      </c>
      <c r="D17" s="37">
        <v>129969.95</v>
      </c>
      <c r="E17" s="32">
        <v>-652193.51</v>
      </c>
    </row>
    <row r="18" spans="1:5" ht="12.75">
      <c r="A18" s="33" t="s">
        <v>176</v>
      </c>
      <c r="B18" s="32">
        <v>0.05</v>
      </c>
      <c r="C18" s="37">
        <v>147832.1</v>
      </c>
      <c r="D18" s="37">
        <v>147832.15</v>
      </c>
      <c r="E18" s="32">
        <v>0</v>
      </c>
    </row>
    <row r="19" spans="1:5" ht="12.75">
      <c r="A19" s="33" t="s">
        <v>177</v>
      </c>
      <c r="B19" s="32">
        <v>-64393.01</v>
      </c>
      <c r="C19" s="37">
        <v>280620.04</v>
      </c>
      <c r="D19" s="37">
        <v>335448.31</v>
      </c>
      <c r="E19" s="32">
        <v>-119221.28000000003</v>
      </c>
    </row>
    <row r="20" spans="1:5" ht="12.75">
      <c r="A20" s="33" t="s">
        <v>178</v>
      </c>
      <c r="B20" s="32"/>
      <c r="C20" s="37">
        <v>-8.04</v>
      </c>
      <c r="D20" s="37">
        <v>0</v>
      </c>
      <c r="E20" s="32">
        <v>-8.04</v>
      </c>
    </row>
    <row r="21" spans="1:5" ht="24">
      <c r="A21" s="33" t="s">
        <v>179</v>
      </c>
      <c r="B21" s="32">
        <v>16462.38</v>
      </c>
      <c r="C21" s="37">
        <v>56917.21</v>
      </c>
      <c r="D21" s="37">
        <v>37814.54</v>
      </c>
      <c r="E21" s="32">
        <v>35565.049999999996</v>
      </c>
    </row>
    <row r="22" spans="1:5" ht="12.75">
      <c r="A22" s="33" t="s">
        <v>180</v>
      </c>
      <c r="B22" s="32">
        <v>34219.99</v>
      </c>
      <c r="C22" s="37">
        <v>49710.06</v>
      </c>
      <c r="D22" s="37">
        <v>23174.97</v>
      </c>
      <c r="E22" s="32">
        <v>60755.07999999999</v>
      </c>
    </row>
    <row r="23" spans="1:5" ht="12.75">
      <c r="A23" s="29" t="s">
        <v>181</v>
      </c>
      <c r="B23" s="30">
        <f>SUM(B8:B22)</f>
        <v>-1685671.26</v>
      </c>
      <c r="C23" s="31">
        <f>SUM(C8:C22)</f>
        <v>1812621.06</v>
      </c>
      <c r="D23" s="31">
        <f>D22+D21+D20+D19+D17+D18+D9+D8</f>
        <v>2076566.26</v>
      </c>
      <c r="E23" s="30">
        <f>SUM(E8:E22)</f>
        <v>-1949616.4600000002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-22736.78</v>
      </c>
      <c r="C8" s="32">
        <v>162054.96</v>
      </c>
      <c r="D8" s="32">
        <v>160542.57</v>
      </c>
      <c r="E8" s="32">
        <v>-21224.390000000014</v>
      </c>
    </row>
    <row r="9" spans="1:5" ht="12.75">
      <c r="A9" s="33" t="s">
        <v>167</v>
      </c>
      <c r="B9" s="32">
        <v>-449088.68</v>
      </c>
      <c r="C9" s="32">
        <v>372094.68</v>
      </c>
      <c r="D9" s="32">
        <v>692667.57</v>
      </c>
      <c r="E9" s="32">
        <v>-769661.57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4533</v>
      </c>
      <c r="E11" s="32"/>
    </row>
    <row r="12" spans="1:5" ht="12.75">
      <c r="A12" s="33" t="s">
        <v>185</v>
      </c>
      <c r="B12" s="32"/>
      <c r="C12" s="39"/>
      <c r="D12" s="32">
        <v>16725.52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885.81</v>
      </c>
      <c r="E14" s="32"/>
    </row>
    <row r="15" spans="1:5" ht="15.75" customHeight="1">
      <c r="A15" s="33" t="s">
        <v>197</v>
      </c>
      <c r="B15" s="32"/>
      <c r="C15" s="39"/>
      <c r="D15" s="32">
        <v>16524</v>
      </c>
      <c r="E15" s="32"/>
    </row>
    <row r="16" spans="1:5" ht="24">
      <c r="A16" s="33" t="s">
        <v>200</v>
      </c>
      <c r="B16" s="32"/>
      <c r="C16" s="39"/>
      <c r="D16" s="32">
        <v>417.76</v>
      </c>
      <c r="E16" s="32"/>
    </row>
    <row r="17" spans="1:5" ht="12.75">
      <c r="A17" s="33" t="s">
        <v>175</v>
      </c>
      <c r="B17" s="32">
        <v>323695.68</v>
      </c>
      <c r="C17" s="32">
        <v>317564.88</v>
      </c>
      <c r="D17" s="32">
        <v>287882.52</v>
      </c>
      <c r="E17" s="32">
        <v>353378.04</v>
      </c>
    </row>
    <row r="18" spans="1:5" ht="12.75">
      <c r="A18" s="33" t="s">
        <v>176</v>
      </c>
      <c r="B18" s="32">
        <v>-2730.17</v>
      </c>
      <c r="C18" s="32">
        <v>97383.3</v>
      </c>
      <c r="D18" s="32">
        <v>95730.26</v>
      </c>
      <c r="E18" s="32">
        <v>-1077.12999999999</v>
      </c>
    </row>
    <row r="19" spans="1:5" ht="12.75">
      <c r="A19" s="33" t="s">
        <v>177</v>
      </c>
      <c r="B19" s="32">
        <v>21710.74</v>
      </c>
      <c r="C19" s="32">
        <v>255411.54</v>
      </c>
      <c r="D19" s="32">
        <v>223778.88</v>
      </c>
      <c r="E19" s="32">
        <v>53343.40000000002</v>
      </c>
    </row>
    <row r="20" spans="1:5" ht="24">
      <c r="A20" s="33" t="s">
        <v>179</v>
      </c>
      <c r="B20" s="32">
        <v>-543.63</v>
      </c>
      <c r="C20" s="32">
        <v>37494.36</v>
      </c>
      <c r="D20" s="32">
        <v>37814.54</v>
      </c>
      <c r="E20" s="32">
        <v>-863.8099999999977</v>
      </c>
    </row>
    <row r="21" spans="1:5" ht="12.75">
      <c r="A21" s="33" t="s">
        <v>180</v>
      </c>
      <c r="B21" s="32">
        <v>-18437.63</v>
      </c>
      <c r="C21" s="32">
        <v>30699.6</v>
      </c>
      <c r="D21" s="32">
        <v>61053.56</v>
      </c>
      <c r="E21" s="32">
        <v>-48791.59</v>
      </c>
    </row>
    <row r="22" spans="1:5" ht="12.75">
      <c r="A22" s="29" t="s">
        <v>181</v>
      </c>
      <c r="B22" s="30">
        <f>SUM(B8:B21)</f>
        <v>-148130.46999999997</v>
      </c>
      <c r="C22" s="30">
        <f>SUM(C8:C21)</f>
        <v>1272703.3200000003</v>
      </c>
      <c r="D22" s="30">
        <f>D21+D20+D19+D18+D17+D9+D8</f>
        <v>1559469.9000000001</v>
      </c>
      <c r="E22" s="30">
        <f>B22+C22-D22</f>
        <v>-434897.0499999998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-29278.91</v>
      </c>
      <c r="C8" s="37">
        <v>222077.76</v>
      </c>
      <c r="D8" s="32">
        <v>220097.23</v>
      </c>
      <c r="E8" s="32">
        <v>-27298.380000000005</v>
      </c>
    </row>
    <row r="9" spans="1:5" ht="12.75">
      <c r="A9" s="33" t="s">
        <v>167</v>
      </c>
      <c r="B9" s="32">
        <v>-494847.05</v>
      </c>
      <c r="C9" s="37">
        <v>527598.77</v>
      </c>
      <c r="D9" s="32">
        <v>1122529.21</v>
      </c>
      <c r="E9" s="32">
        <v>-1089777.49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4125.03</v>
      </c>
      <c r="E11" s="32"/>
    </row>
    <row r="12" spans="1:5" ht="12.75">
      <c r="A12" s="33" t="s">
        <v>185</v>
      </c>
      <c r="B12" s="32"/>
      <c r="C12" s="37"/>
      <c r="D12" s="32">
        <v>22925.21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1213.62</v>
      </c>
      <c r="E14" s="32"/>
    </row>
    <row r="15" spans="1:5" ht="15.75" customHeight="1">
      <c r="A15" s="33" t="s">
        <v>197</v>
      </c>
      <c r="B15" s="32"/>
      <c r="C15" s="37"/>
      <c r="D15" s="32">
        <v>52110</v>
      </c>
      <c r="E15" s="32"/>
    </row>
    <row r="16" spans="1:5" ht="24">
      <c r="A16" s="33" t="s">
        <v>200</v>
      </c>
      <c r="B16" s="32"/>
      <c r="C16" s="37"/>
      <c r="D16" s="32">
        <v>572.74</v>
      </c>
      <c r="E16" s="32"/>
    </row>
    <row r="17" spans="1:5" ht="12.75">
      <c r="A17" s="33" t="s">
        <v>175</v>
      </c>
      <c r="B17" s="32">
        <v>180352.44</v>
      </c>
      <c r="C17" s="37">
        <v>435187.98</v>
      </c>
      <c r="D17" s="32">
        <v>291020.03</v>
      </c>
      <c r="E17" s="32">
        <v>324520.3899999999</v>
      </c>
    </row>
    <row r="18" spans="1:5" ht="12.75">
      <c r="A18" s="33" t="s">
        <v>176</v>
      </c>
      <c r="B18" s="32">
        <v>-1623.82</v>
      </c>
      <c r="C18" s="37">
        <v>134097</v>
      </c>
      <c r="D18" s="32">
        <v>133023.16</v>
      </c>
      <c r="E18" s="32">
        <v>-549.9800000000105</v>
      </c>
    </row>
    <row r="19" spans="1:5" ht="12.75">
      <c r="A19" s="33" t="s">
        <v>177</v>
      </c>
      <c r="B19" s="32">
        <v>7563.94</v>
      </c>
      <c r="C19" s="37">
        <v>325348.14</v>
      </c>
      <c r="D19" s="32">
        <v>306791.37</v>
      </c>
      <c r="E19" s="32">
        <v>26120.71000000002</v>
      </c>
    </row>
    <row r="20" spans="1:5" ht="12.75">
      <c r="A20" s="33" t="s">
        <v>178</v>
      </c>
      <c r="B20" s="32">
        <v>-2186.88</v>
      </c>
      <c r="C20" s="37">
        <v>4118.94</v>
      </c>
      <c r="D20" s="32">
        <v>6810</v>
      </c>
      <c r="E20" s="32">
        <v>-4877.9400000000005</v>
      </c>
    </row>
    <row r="21" spans="1:5" ht="24">
      <c r="A21" s="33" t="s">
        <v>179</v>
      </c>
      <c r="B21" s="32">
        <v>12484.06</v>
      </c>
      <c r="C21" s="37">
        <v>51381.51</v>
      </c>
      <c r="D21" s="32">
        <v>37814.54</v>
      </c>
      <c r="E21" s="32">
        <v>26051.03</v>
      </c>
    </row>
    <row r="22" spans="1:5" ht="12.75">
      <c r="A22" s="33" t="s">
        <v>180</v>
      </c>
      <c r="B22" s="32">
        <v>36628.31</v>
      </c>
      <c r="C22" s="37">
        <v>41729.94</v>
      </c>
      <c r="D22" s="32">
        <v>21752.05</v>
      </c>
      <c r="E22" s="32">
        <v>56606.2</v>
      </c>
    </row>
    <row r="23" spans="1:5" ht="12.75">
      <c r="A23" s="29" t="s">
        <v>181</v>
      </c>
      <c r="B23" s="30">
        <f>SUM(B8:B22)</f>
        <v>-290907.91</v>
      </c>
      <c r="C23" s="31">
        <f>SUM(C8:C22)</f>
        <v>1741540.0399999998</v>
      </c>
      <c r="D23" s="30">
        <f>D22+D21+D19+D18+D17+D20+D8+D9</f>
        <v>2139837.59</v>
      </c>
      <c r="E23" s="30">
        <f>SUM(E8:E22)</f>
        <v>-689205.4600000002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-22132</v>
      </c>
      <c r="C8" s="32">
        <v>180612.24</v>
      </c>
      <c r="D8" s="32">
        <v>174384.37</v>
      </c>
      <c r="E8" s="32">
        <v>-15904.130000000005</v>
      </c>
    </row>
    <row r="9" spans="1:5" ht="12.75">
      <c r="A9" s="33" t="s">
        <v>167</v>
      </c>
      <c r="B9" s="32">
        <v>-428549.03</v>
      </c>
      <c r="C9" s="32">
        <v>405338.12</v>
      </c>
      <c r="D9" s="32">
        <v>742784.32</v>
      </c>
      <c r="E9" s="32">
        <v>-765995.23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3626.4</v>
      </c>
      <c r="E11" s="32"/>
    </row>
    <row r="12" spans="1:5" ht="12.75">
      <c r="A12" s="33" t="s">
        <v>185</v>
      </c>
      <c r="B12" s="32"/>
      <c r="C12" s="39"/>
      <c r="D12" s="32">
        <v>18167.59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962.18</v>
      </c>
      <c r="E14" s="32"/>
    </row>
    <row r="15" spans="1:5" ht="15.75" customHeight="1">
      <c r="A15" s="33" t="s">
        <v>197</v>
      </c>
      <c r="B15" s="32"/>
      <c r="C15" s="39"/>
      <c r="D15" s="32">
        <v>4023</v>
      </c>
      <c r="E15" s="32"/>
    </row>
    <row r="16" spans="1:5" ht="24">
      <c r="A16" s="33" t="s">
        <v>200</v>
      </c>
      <c r="B16" s="32"/>
      <c r="C16" s="39"/>
      <c r="D16" s="32">
        <v>453.79</v>
      </c>
      <c r="E16" s="32"/>
    </row>
    <row r="17" spans="1:5" ht="12.75">
      <c r="A17" s="33" t="s">
        <v>175</v>
      </c>
      <c r="B17" s="32">
        <v>280533.5</v>
      </c>
      <c r="C17" s="32">
        <v>353931.72</v>
      </c>
      <c r="D17" s="32">
        <v>488451.56</v>
      </c>
      <c r="E17" s="32">
        <v>146013.65999999997</v>
      </c>
    </row>
    <row r="18" spans="1:5" ht="12.75">
      <c r="A18" s="33" t="s">
        <v>176</v>
      </c>
      <c r="B18" s="32">
        <v>-404.03</v>
      </c>
      <c r="C18" s="32">
        <v>108535.5</v>
      </c>
      <c r="D18" s="32">
        <v>108131.47</v>
      </c>
      <c r="E18" s="32">
        <v>0</v>
      </c>
    </row>
    <row r="19" spans="1:5" ht="12.75">
      <c r="A19" s="33" t="s">
        <v>177</v>
      </c>
      <c r="B19" s="32">
        <v>-37976.97</v>
      </c>
      <c r="C19" s="32">
        <v>212931.42</v>
      </c>
      <c r="D19" s="32">
        <v>243072.89</v>
      </c>
      <c r="E19" s="32">
        <v>-68118.44</v>
      </c>
    </row>
    <row r="20" spans="1:5" ht="24">
      <c r="A20" s="33" t="s">
        <v>179</v>
      </c>
      <c r="B20" s="32">
        <v>2757.25</v>
      </c>
      <c r="C20" s="32">
        <v>41787.34</v>
      </c>
      <c r="D20" s="32">
        <v>37814.54</v>
      </c>
      <c r="E20" s="32">
        <v>6730.049999999996</v>
      </c>
    </row>
    <row r="21" spans="1:5" ht="12.75">
      <c r="A21" s="33" t="s">
        <v>180</v>
      </c>
      <c r="B21" s="32">
        <v>8591.66</v>
      </c>
      <c r="C21" s="32">
        <v>36591.72</v>
      </c>
      <c r="D21" s="32">
        <v>23827.36</v>
      </c>
      <c r="E21" s="32">
        <v>21356.020000000004</v>
      </c>
    </row>
    <row r="22" spans="1:5" ht="12.75">
      <c r="A22" s="29" t="s">
        <v>181</v>
      </c>
      <c r="B22" s="30">
        <f>SUM(B8:B21)</f>
        <v>-197179.62000000002</v>
      </c>
      <c r="C22" s="30">
        <f>SUM(C8:C21)</f>
        <v>1339728.06</v>
      </c>
      <c r="D22" s="30">
        <f>D21+D20+D19+D18+D17+D9+D8</f>
        <v>1818466.5100000002</v>
      </c>
      <c r="E22" s="30">
        <f>SUM(E8:E21)</f>
        <v>-675918.0699999998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-20756.95</v>
      </c>
      <c r="C8" s="32">
        <v>191551.74</v>
      </c>
      <c r="D8" s="32">
        <v>182579.67</v>
      </c>
      <c r="E8" s="32">
        <v>-11784.880000000034</v>
      </c>
    </row>
    <row r="9" spans="1:5" ht="12.75">
      <c r="A9" s="33" t="s">
        <v>167</v>
      </c>
      <c r="B9" s="32">
        <v>-585064.44</v>
      </c>
      <c r="C9" s="32">
        <v>425431.49</v>
      </c>
      <c r="D9" s="32">
        <v>789225.28</v>
      </c>
      <c r="E9" s="32">
        <v>-948858.23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3626.4</v>
      </c>
      <c r="E11" s="32"/>
    </row>
    <row r="12" spans="1:5" ht="12.75">
      <c r="A12" s="33" t="s">
        <v>185</v>
      </c>
      <c r="B12" s="32"/>
      <c r="C12" s="39"/>
      <c r="D12" s="32">
        <v>19021.37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1007.4</v>
      </c>
      <c r="E14" s="32"/>
    </row>
    <row r="15" spans="1:5" ht="15.75" customHeight="1">
      <c r="A15" s="33" t="s">
        <v>188</v>
      </c>
      <c r="B15" s="32"/>
      <c r="C15" s="39"/>
      <c r="D15" s="32">
        <v>10476</v>
      </c>
      <c r="E15" s="32"/>
    </row>
    <row r="16" spans="1:5" ht="24">
      <c r="A16" s="33" t="s">
        <v>200</v>
      </c>
      <c r="B16" s="32"/>
      <c r="C16" s="39"/>
      <c r="D16" s="32">
        <v>475.12</v>
      </c>
      <c r="E16" s="32"/>
    </row>
    <row r="17" spans="1:5" ht="12.75">
      <c r="A17" s="33" t="s">
        <v>175</v>
      </c>
      <c r="B17" s="32">
        <v>329057.92</v>
      </c>
      <c r="C17" s="32">
        <v>375368.4</v>
      </c>
      <c r="D17" s="32">
        <v>194556.53</v>
      </c>
      <c r="E17" s="32">
        <v>509869.79</v>
      </c>
    </row>
    <row r="18" spans="1:5" ht="12.75">
      <c r="A18" s="33" t="s">
        <v>176</v>
      </c>
      <c r="B18" s="32">
        <v>69.94</v>
      </c>
      <c r="C18" s="32">
        <v>115109.22</v>
      </c>
      <c r="D18" s="32">
        <v>115179.16</v>
      </c>
      <c r="E18" s="32">
        <v>0</v>
      </c>
    </row>
    <row r="19" spans="1:5" ht="12.75">
      <c r="A19" s="33" t="s">
        <v>177</v>
      </c>
      <c r="B19" s="32">
        <v>-45255.06</v>
      </c>
      <c r="C19" s="32">
        <v>216476.64</v>
      </c>
      <c r="D19" s="32">
        <v>254496</v>
      </c>
      <c r="E19" s="32">
        <v>-83274.41999999998</v>
      </c>
    </row>
    <row r="20" spans="1:5" ht="12.75">
      <c r="A20" s="33" t="s">
        <v>178</v>
      </c>
      <c r="B20" s="32"/>
      <c r="C20" s="32">
        <v>130.56</v>
      </c>
      <c r="D20" s="32">
        <v>130.56</v>
      </c>
      <c r="E20" s="32">
        <v>0</v>
      </c>
    </row>
    <row r="21" spans="1:5" ht="24">
      <c r="A21" s="33" t="s">
        <v>179</v>
      </c>
      <c r="B21" s="32">
        <v>5261.25</v>
      </c>
      <c r="C21" s="32">
        <v>44318.71</v>
      </c>
      <c r="D21" s="32">
        <v>37814.54</v>
      </c>
      <c r="E21" s="32">
        <v>11765.419999999998</v>
      </c>
    </row>
    <row r="22" spans="1:5" ht="12.75">
      <c r="A22" s="33" t="s">
        <v>180</v>
      </c>
      <c r="B22" s="32">
        <v>11280.9</v>
      </c>
      <c r="C22" s="32">
        <v>38842.87</v>
      </c>
      <c r="D22" s="32">
        <v>22663.36</v>
      </c>
      <c r="E22" s="32">
        <v>27460.410000000003</v>
      </c>
    </row>
    <row r="23" spans="1:5" ht="12.75">
      <c r="A23" s="29" t="s">
        <v>181</v>
      </c>
      <c r="B23" s="30">
        <f>SUM(B8:B22)</f>
        <v>-305406.4399999999</v>
      </c>
      <c r="C23" s="30">
        <f>SUM(C8:C22)</f>
        <v>1407229.6300000004</v>
      </c>
      <c r="D23" s="30">
        <f>D22+D21+D20+D19+D18+D17+D8+D9</f>
        <v>1596645.1</v>
      </c>
      <c r="E23" s="30">
        <f>SUM(E8:E22)</f>
        <v>-494821.91000000003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-25665.78</v>
      </c>
      <c r="C8" s="32">
        <v>159499.74</v>
      </c>
      <c r="D8" s="32">
        <v>158936.5</v>
      </c>
      <c r="E8" s="32">
        <v>-25102.540000000008</v>
      </c>
    </row>
    <row r="9" spans="1:5" ht="12.75">
      <c r="A9" s="33" t="s">
        <v>167</v>
      </c>
      <c r="B9" s="37">
        <v>-450932.68</v>
      </c>
      <c r="C9" s="32">
        <v>390235.74</v>
      </c>
      <c r="D9" s="32">
        <v>688790.46</v>
      </c>
      <c r="E9" s="32">
        <v>-749487.3999999999</v>
      </c>
    </row>
    <row r="10" spans="1:5" ht="12.75">
      <c r="A10" s="33" t="s">
        <v>193</v>
      </c>
      <c r="B10" s="37"/>
      <c r="C10" s="39"/>
      <c r="D10" s="32">
        <v>3309.31</v>
      </c>
      <c r="E10" s="32"/>
    </row>
    <row r="11" spans="1:5" ht="12.75">
      <c r="A11" s="33" t="s">
        <v>184</v>
      </c>
      <c r="B11" s="37"/>
      <c r="C11" s="39"/>
      <c r="D11" s="32">
        <v>4533</v>
      </c>
      <c r="E11" s="32"/>
    </row>
    <row r="12" spans="1:5" ht="12.75">
      <c r="A12" s="33" t="s">
        <v>185</v>
      </c>
      <c r="B12" s="37"/>
      <c r="C12" s="39"/>
      <c r="D12" s="32">
        <v>16558.2</v>
      </c>
      <c r="E12" s="32"/>
    </row>
    <row r="13" spans="1:5" ht="12.75">
      <c r="A13" s="33" t="s">
        <v>195</v>
      </c>
      <c r="B13" s="37"/>
      <c r="C13" s="39"/>
      <c r="D13" s="32">
        <v>689.44</v>
      </c>
      <c r="E13" s="32"/>
    </row>
    <row r="14" spans="1:5" ht="12.75">
      <c r="A14" s="33" t="s">
        <v>196</v>
      </c>
      <c r="B14" s="37"/>
      <c r="C14" s="39"/>
      <c r="D14" s="32">
        <v>876.94</v>
      </c>
      <c r="E14" s="32"/>
    </row>
    <row r="15" spans="1:5" ht="15.75" customHeight="1">
      <c r="A15" s="33" t="s">
        <v>188</v>
      </c>
      <c r="B15" s="37"/>
      <c r="C15" s="39"/>
      <c r="D15" s="32">
        <v>11232</v>
      </c>
      <c r="E15" s="32"/>
    </row>
    <row r="16" spans="1:5" ht="24">
      <c r="A16" s="33" t="s">
        <v>200</v>
      </c>
      <c r="B16" s="37"/>
      <c r="C16" s="39"/>
      <c r="D16" s="32">
        <v>413.59</v>
      </c>
      <c r="E16" s="32"/>
    </row>
    <row r="17" spans="1:5" ht="12.75">
      <c r="A17" s="33" t="s">
        <v>175</v>
      </c>
      <c r="B17" s="37">
        <v>-77524.48</v>
      </c>
      <c r="C17" s="32">
        <v>315904.32</v>
      </c>
      <c r="D17" s="32">
        <v>14407</v>
      </c>
      <c r="E17" s="32">
        <v>223972.84000000003</v>
      </c>
    </row>
    <row r="18" spans="1:5" ht="12.75">
      <c r="A18" s="33" t="s">
        <v>176</v>
      </c>
      <c r="B18" s="37">
        <v>-3673.63</v>
      </c>
      <c r="C18" s="32">
        <v>96873.84</v>
      </c>
      <c r="D18" s="32">
        <v>95110.23</v>
      </c>
      <c r="E18" s="32">
        <v>-1910.020000000004</v>
      </c>
    </row>
    <row r="19" spans="1:5" ht="12.75">
      <c r="A19" s="33" t="s">
        <v>177</v>
      </c>
      <c r="B19" s="37">
        <v>23857.2</v>
      </c>
      <c r="C19" s="32">
        <v>254075.76</v>
      </c>
      <c r="D19" s="32">
        <v>221540.21</v>
      </c>
      <c r="E19" s="32">
        <v>56392.75000000003</v>
      </c>
    </row>
    <row r="20" spans="1:5" ht="12.75">
      <c r="A20" s="33" t="s">
        <v>178</v>
      </c>
      <c r="B20" s="37">
        <v>-357.84</v>
      </c>
      <c r="C20" s="32">
        <v>0</v>
      </c>
      <c r="D20" s="32">
        <v>0</v>
      </c>
      <c r="E20" s="32">
        <v>-357.84</v>
      </c>
    </row>
    <row r="21" spans="1:5" ht="24">
      <c r="A21" s="33" t="s">
        <v>179</v>
      </c>
      <c r="B21" s="37">
        <v>-1829.07</v>
      </c>
      <c r="C21" s="32">
        <v>37297.98</v>
      </c>
      <c r="D21" s="32">
        <v>37814.54</v>
      </c>
      <c r="E21" s="32">
        <v>-2345.6299999999974</v>
      </c>
    </row>
    <row r="22" spans="1:5" ht="12.75">
      <c r="A22" s="33" t="s">
        <v>180</v>
      </c>
      <c r="B22" s="37">
        <v>10291.93</v>
      </c>
      <c r="C22" s="32">
        <v>33543.24</v>
      </c>
      <c r="D22" s="32">
        <v>23200.96</v>
      </c>
      <c r="E22" s="32">
        <v>20634.21</v>
      </c>
    </row>
    <row r="23" spans="1:5" ht="12.75">
      <c r="A23" s="29" t="s">
        <v>181</v>
      </c>
      <c r="B23" s="31">
        <f>SUM(B8:B22)</f>
        <v>-525834.3499999999</v>
      </c>
      <c r="C23" s="30">
        <f>SUM(C8:C22)</f>
        <v>1287430.6199999999</v>
      </c>
      <c r="D23" s="30">
        <f>D22+D21+D20+D19+D18+D17+D9+D8</f>
        <v>1239799.9</v>
      </c>
      <c r="E23" s="30">
        <f>SUM(E8:E22)</f>
        <v>-478203.6299999999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6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369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-20937.64</v>
      </c>
      <c r="C8" s="37">
        <v>160255.26</v>
      </c>
      <c r="D8" s="32">
        <v>159431.77</v>
      </c>
      <c r="E8" s="32">
        <v>-20114.149999999994</v>
      </c>
    </row>
    <row r="9" spans="1:5" ht="12.75">
      <c r="A9" s="33" t="s">
        <v>167</v>
      </c>
      <c r="B9" s="32">
        <v>-445285.96</v>
      </c>
      <c r="C9" s="37">
        <v>387845.82</v>
      </c>
      <c r="D9" s="32">
        <v>659356.18</v>
      </c>
      <c r="E9" s="32">
        <v>-716796.32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4533</v>
      </c>
      <c r="E11" s="32"/>
    </row>
    <row r="12" spans="1:5" ht="12.75">
      <c r="A12" s="33" t="s">
        <v>185</v>
      </c>
      <c r="B12" s="32"/>
      <c r="C12" s="37"/>
      <c r="D12" s="32">
        <v>16609.77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879.68</v>
      </c>
      <c r="E14" s="32"/>
    </row>
    <row r="15" spans="1:5" ht="15.75" customHeight="1">
      <c r="A15" s="33" t="s">
        <v>188</v>
      </c>
      <c r="B15" s="32"/>
      <c r="C15" s="37"/>
      <c r="D15" s="32">
        <v>11556</v>
      </c>
      <c r="E15" s="32"/>
    </row>
    <row r="16" spans="1:5" ht="24">
      <c r="A16" s="33" t="s">
        <v>200</v>
      </c>
      <c r="B16" s="32"/>
      <c r="C16" s="37"/>
      <c r="D16" s="32">
        <v>414.88</v>
      </c>
      <c r="E16" s="32"/>
    </row>
    <row r="17" spans="1:5" ht="12.75">
      <c r="A17" s="33" t="s">
        <v>175</v>
      </c>
      <c r="B17" s="32">
        <v>644252.64</v>
      </c>
      <c r="C17" s="37">
        <v>314039.04</v>
      </c>
      <c r="D17" s="32">
        <v>5311</v>
      </c>
      <c r="E17" s="32">
        <v>952980.68</v>
      </c>
    </row>
    <row r="18" spans="1:5" ht="12.75">
      <c r="A18" s="33" t="s">
        <v>176</v>
      </c>
      <c r="B18" s="32">
        <v>-1493.38</v>
      </c>
      <c r="C18" s="37">
        <v>96301.8</v>
      </c>
      <c r="D18" s="32">
        <v>95789.63</v>
      </c>
      <c r="E18" s="32">
        <v>-981.2100000000064</v>
      </c>
    </row>
    <row r="19" spans="1:5" ht="12.75">
      <c r="A19" s="33" t="s">
        <v>177</v>
      </c>
      <c r="B19" s="32">
        <v>21728.02</v>
      </c>
      <c r="C19" s="37">
        <v>252575.16</v>
      </c>
      <c r="D19" s="32">
        <v>222230.37</v>
      </c>
      <c r="E19" s="32">
        <v>52072.81</v>
      </c>
    </row>
    <row r="20" spans="1:5" ht="24">
      <c r="A20" s="33" t="s">
        <v>179</v>
      </c>
      <c r="B20" s="32">
        <v>-777.4</v>
      </c>
      <c r="C20" s="37">
        <v>37077.54</v>
      </c>
      <c r="D20" s="32">
        <v>37814.54</v>
      </c>
      <c r="E20" s="32">
        <v>-1514.4000000000015</v>
      </c>
    </row>
    <row r="21" spans="1:5" ht="12.75">
      <c r="A21" s="33" t="s">
        <v>180</v>
      </c>
      <c r="B21" s="32">
        <v>6614.43</v>
      </c>
      <c r="C21" s="37">
        <v>33344.76</v>
      </c>
      <c r="D21" s="32">
        <v>22663.36</v>
      </c>
      <c r="E21" s="32">
        <v>17295.83</v>
      </c>
    </row>
    <row r="22" spans="1:5" ht="12.75">
      <c r="A22" s="29" t="s">
        <v>181</v>
      </c>
      <c r="B22" s="30">
        <f>SUM(B8:B21)</f>
        <v>204100.70999999996</v>
      </c>
      <c r="C22" s="31">
        <f>SUM(C8:C21)</f>
        <v>1281439.3800000001</v>
      </c>
      <c r="D22" s="30">
        <f>D21+D20+D19+D18+D17+D8+D9</f>
        <v>1202596.85</v>
      </c>
      <c r="E22" s="30">
        <f>SUM(E8:E21)</f>
        <v>282943.24000000005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370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-56217.76</v>
      </c>
      <c r="C8" s="37">
        <v>345457.2</v>
      </c>
      <c r="D8" s="37">
        <v>358520.47</v>
      </c>
      <c r="E8" s="32">
        <v>-69281.02999999997</v>
      </c>
    </row>
    <row r="9" spans="1:5" ht="12.75">
      <c r="A9" s="33" t="s">
        <v>167</v>
      </c>
      <c r="B9" s="32">
        <v>-508279.17</v>
      </c>
      <c r="C9" s="37">
        <v>851721.12</v>
      </c>
      <c r="D9" s="37">
        <v>1510432.15</v>
      </c>
      <c r="E9" s="32">
        <v>-1166990.2</v>
      </c>
    </row>
    <row r="10" spans="1:5" ht="12.75">
      <c r="A10" s="33" t="s">
        <v>183</v>
      </c>
      <c r="B10" s="32"/>
      <c r="C10" s="37"/>
      <c r="D10" s="37">
        <v>5628.27</v>
      </c>
      <c r="E10" s="32"/>
    </row>
    <row r="11" spans="1:5" ht="12.75">
      <c r="A11" s="33" t="s">
        <v>194</v>
      </c>
      <c r="B11" s="32"/>
      <c r="C11" s="37"/>
      <c r="D11" s="37">
        <v>5733.42</v>
      </c>
      <c r="E11" s="32"/>
    </row>
    <row r="12" spans="1:5" ht="12.75">
      <c r="A12" s="33" t="s">
        <v>203</v>
      </c>
      <c r="B12" s="32"/>
      <c r="C12" s="37"/>
      <c r="D12" s="37">
        <v>37347.11</v>
      </c>
      <c r="E12" s="32"/>
    </row>
    <row r="13" spans="1:5" ht="12.75">
      <c r="A13" s="33" t="s">
        <v>195</v>
      </c>
      <c r="B13" s="32"/>
      <c r="C13" s="37"/>
      <c r="D13" s="37">
        <v>689.44</v>
      </c>
      <c r="E13" s="32"/>
    </row>
    <row r="14" spans="1:5" ht="12.75">
      <c r="A14" s="33" t="s">
        <v>187</v>
      </c>
      <c r="B14" s="32"/>
      <c r="C14" s="37"/>
      <c r="D14" s="37">
        <v>1977.51</v>
      </c>
      <c r="E14" s="32"/>
    </row>
    <row r="15" spans="1:5" ht="24">
      <c r="A15" s="33" t="s">
        <v>189</v>
      </c>
      <c r="B15" s="32"/>
      <c r="C15" s="37"/>
      <c r="D15" s="37">
        <v>932.96</v>
      </c>
      <c r="E15" s="32"/>
    </row>
    <row r="16" spans="1:5" ht="12.75">
      <c r="A16" s="33" t="s">
        <v>175</v>
      </c>
      <c r="B16" s="32">
        <v>-690544.62</v>
      </c>
      <c r="C16" s="37">
        <v>676949.86</v>
      </c>
      <c r="D16" s="37">
        <v>129291.37</v>
      </c>
      <c r="E16" s="32">
        <v>-142886.13</v>
      </c>
    </row>
    <row r="17" spans="1:5" ht="12.75">
      <c r="A17" s="33" t="s">
        <v>176</v>
      </c>
      <c r="B17" s="32">
        <v>-1544.5</v>
      </c>
      <c r="C17" s="37">
        <v>207591.92</v>
      </c>
      <c r="D17" s="37">
        <v>207002.32</v>
      </c>
      <c r="E17" s="32">
        <v>-954.8999999999942</v>
      </c>
    </row>
    <row r="18" spans="1:5" ht="12.75">
      <c r="A18" s="33" t="s">
        <v>210</v>
      </c>
      <c r="B18" s="32"/>
      <c r="C18" s="37">
        <v>173797.33</v>
      </c>
      <c r="D18" s="37">
        <v>173797.33</v>
      </c>
      <c r="E18" s="32">
        <v>0</v>
      </c>
    </row>
    <row r="19" spans="1:5" ht="12.75">
      <c r="A19" s="33" t="s">
        <v>177</v>
      </c>
      <c r="B19" s="32">
        <v>26878.51</v>
      </c>
      <c r="C19" s="37">
        <v>544459.25</v>
      </c>
      <c r="D19" s="37">
        <v>499738.32</v>
      </c>
      <c r="E19" s="32">
        <v>71599.44</v>
      </c>
    </row>
    <row r="20" spans="1:5" ht="24">
      <c r="A20" s="33" t="s">
        <v>179</v>
      </c>
      <c r="B20" s="32">
        <v>38490.85</v>
      </c>
      <c r="C20" s="37">
        <v>79927.62</v>
      </c>
      <c r="D20" s="37">
        <v>37814.54</v>
      </c>
      <c r="E20" s="32">
        <v>80603.93</v>
      </c>
    </row>
    <row r="21" spans="1:5" ht="12.75">
      <c r="A21" s="33" t="s">
        <v>211</v>
      </c>
      <c r="B21" s="32">
        <v>9231.65</v>
      </c>
      <c r="C21" s="37">
        <v>215393.8</v>
      </c>
      <c r="D21" s="37">
        <v>214251.99</v>
      </c>
      <c r="E21" s="32">
        <v>10373.459999999992</v>
      </c>
    </row>
    <row r="22" spans="1:5" ht="12.75">
      <c r="A22" s="33" t="s">
        <v>180</v>
      </c>
      <c r="B22" s="32">
        <v>-20.9</v>
      </c>
      <c r="C22" s="37">
        <v>71878.23</v>
      </c>
      <c r="D22" s="37">
        <v>125981.99</v>
      </c>
      <c r="E22" s="32">
        <v>-54124.66</v>
      </c>
    </row>
    <row r="23" spans="1:5" ht="12.75">
      <c r="A23" s="29" t="s">
        <v>181</v>
      </c>
      <c r="B23" s="30">
        <f>SUM(B8:B22)</f>
        <v>-1182005.9399999997</v>
      </c>
      <c r="C23" s="31">
        <f>SUM(C8:C22)</f>
        <v>3167176.33</v>
      </c>
      <c r="D23" s="31">
        <f>D16+D17+D18+D19+D20+D21+D22+D8+D9</f>
        <v>3256830.48</v>
      </c>
      <c r="E23" s="30">
        <f>SUM(E8:E22)</f>
        <v>-1271660.0899999999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-103006.23</v>
      </c>
      <c r="C8" s="37">
        <v>714754.68</v>
      </c>
      <c r="D8" s="32">
        <v>720556.64</v>
      </c>
      <c r="E8" s="32">
        <v>-108808.18999999994</v>
      </c>
    </row>
    <row r="9" spans="1:5" ht="12.75">
      <c r="A9" s="33" t="s">
        <v>167</v>
      </c>
      <c r="B9" s="32">
        <v>-1192314.22</v>
      </c>
      <c r="C9" s="37">
        <v>1743573.83</v>
      </c>
      <c r="D9" s="32">
        <v>3041008.99</v>
      </c>
      <c r="E9" s="32">
        <v>-2489749.38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194</v>
      </c>
      <c r="B11" s="32"/>
      <c r="C11" s="37"/>
      <c r="D11" s="32">
        <v>9259.32</v>
      </c>
      <c r="E11" s="32"/>
    </row>
    <row r="12" spans="1:5" ht="12.75">
      <c r="A12" s="33" t="s">
        <v>203</v>
      </c>
      <c r="B12" s="32"/>
      <c r="C12" s="37"/>
      <c r="D12" s="32">
        <v>75067.14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3975.52</v>
      </c>
      <c r="E14" s="32"/>
    </row>
    <row r="15" spans="1:5" ht="24">
      <c r="A15" s="33" t="s">
        <v>189</v>
      </c>
      <c r="B15" s="32"/>
      <c r="C15" s="37"/>
      <c r="D15" s="32">
        <v>1875.07</v>
      </c>
      <c r="E15" s="32"/>
    </row>
    <row r="16" spans="1:5" ht="12.75">
      <c r="A16" s="33" t="s">
        <v>175</v>
      </c>
      <c r="B16" s="32">
        <v>633816.55</v>
      </c>
      <c r="C16" s="37">
        <v>1405804.68</v>
      </c>
      <c r="D16" s="32">
        <v>128150.01</v>
      </c>
      <c r="E16" s="32">
        <v>1911471.22</v>
      </c>
    </row>
    <row r="17" spans="1:5" ht="12.75">
      <c r="A17" s="33" t="s">
        <v>176</v>
      </c>
      <c r="B17" s="32">
        <v>-425.48</v>
      </c>
      <c r="C17" s="37">
        <v>431098.62</v>
      </c>
      <c r="D17" s="32">
        <v>430673.14</v>
      </c>
      <c r="E17" s="32">
        <v>0</v>
      </c>
    </row>
    <row r="18" spans="1:5" ht="12.75">
      <c r="A18" s="33" t="s">
        <v>210</v>
      </c>
      <c r="B18" s="32"/>
      <c r="C18" s="37">
        <v>254904.12</v>
      </c>
      <c r="D18" s="32">
        <v>254904.12</v>
      </c>
      <c r="E18" s="32">
        <v>0</v>
      </c>
    </row>
    <row r="19" spans="1:5" ht="12.75">
      <c r="A19" s="33" t="s">
        <v>177</v>
      </c>
      <c r="B19" s="32">
        <v>84335.52</v>
      </c>
      <c r="C19" s="37">
        <v>1130658.06</v>
      </c>
      <c r="D19" s="32">
        <v>1004376.94</v>
      </c>
      <c r="E19" s="32">
        <v>210616.64000000013</v>
      </c>
    </row>
    <row r="20" spans="1:5" ht="12.75">
      <c r="A20" s="33" t="s">
        <v>178</v>
      </c>
      <c r="B20" s="32"/>
      <c r="C20" s="37">
        <v>2495.4</v>
      </c>
      <c r="D20" s="32">
        <v>2495.4</v>
      </c>
      <c r="E20" s="32">
        <v>0</v>
      </c>
    </row>
    <row r="21" spans="1:5" ht="24">
      <c r="A21" s="33" t="s">
        <v>179</v>
      </c>
      <c r="B21" s="32">
        <v>116548</v>
      </c>
      <c r="C21" s="37">
        <v>165978.42</v>
      </c>
      <c r="D21" s="32">
        <v>37814.54</v>
      </c>
      <c r="E21" s="32">
        <v>244711.88000000003</v>
      </c>
    </row>
    <row r="22" spans="1:5" ht="12.75">
      <c r="A22" s="33" t="s">
        <v>211</v>
      </c>
      <c r="B22" s="32">
        <v>221363.55</v>
      </c>
      <c r="C22" s="37">
        <v>372769.21</v>
      </c>
      <c r="D22" s="32">
        <v>316926</v>
      </c>
      <c r="E22" s="32">
        <v>277206.76</v>
      </c>
    </row>
    <row r="23" spans="1:5" ht="12.75">
      <c r="A23" s="33" t="s">
        <v>180</v>
      </c>
      <c r="B23" s="32">
        <v>-213133.73</v>
      </c>
      <c r="C23" s="37">
        <v>31723.08</v>
      </c>
      <c r="D23" s="32">
        <v>14134.2</v>
      </c>
      <c r="E23" s="32">
        <v>-195544.85000000003</v>
      </c>
    </row>
    <row r="24" spans="1:5" ht="12.75">
      <c r="A24" s="29" t="s">
        <v>181</v>
      </c>
      <c r="B24" s="30">
        <f>SUM(B8:B23)</f>
        <v>-452816.0399999999</v>
      </c>
      <c r="C24" s="31">
        <f>SUM(C8:C23)</f>
        <v>6253760.100000001</v>
      </c>
      <c r="D24" s="30">
        <f>D23+D21+D22+D20+D19+D18+D17+D16+D8+D9</f>
        <v>5951039.98</v>
      </c>
      <c r="E24" s="30">
        <f>SUM(E8:E23)</f>
        <v>-150095.91999999972</v>
      </c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212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-42699.33</v>
      </c>
      <c r="C8" s="37">
        <v>189298.9</v>
      </c>
      <c r="D8" s="32">
        <v>206389.69</v>
      </c>
      <c r="E8" s="32">
        <v>-59790.12</v>
      </c>
    </row>
    <row r="9" spans="1:5" ht="12.75">
      <c r="A9" s="33" t="s">
        <v>167</v>
      </c>
      <c r="B9" s="32">
        <v>-303038.24</v>
      </c>
      <c r="C9" s="37">
        <v>473944.88</v>
      </c>
      <c r="D9" s="32">
        <v>875239.1</v>
      </c>
      <c r="E9" s="32">
        <v>-704332.46</v>
      </c>
    </row>
    <row r="10" spans="1:5" ht="12.75">
      <c r="A10" s="33" t="s">
        <v>168</v>
      </c>
      <c r="B10" s="32"/>
      <c r="C10" s="37"/>
      <c r="D10" s="32">
        <v>5628.27</v>
      </c>
      <c r="E10" s="32"/>
    </row>
    <row r="11" spans="1:5" ht="12.75">
      <c r="A11" s="33" t="s">
        <v>169</v>
      </c>
      <c r="B11" s="32"/>
      <c r="C11" s="37"/>
      <c r="D11" s="32">
        <v>1529.28</v>
      </c>
      <c r="E11" s="32"/>
    </row>
    <row r="12" spans="1:5" ht="12.75">
      <c r="A12" s="33" t="s">
        <v>170</v>
      </c>
      <c r="B12" s="32"/>
      <c r="C12" s="37"/>
      <c r="D12" s="32">
        <v>21501.93</v>
      </c>
      <c r="E12" s="32"/>
    </row>
    <row r="13" spans="1:5" ht="12.75">
      <c r="A13" s="33" t="s">
        <v>171</v>
      </c>
      <c r="B13" s="32"/>
      <c r="C13" s="37"/>
      <c r="D13" s="32">
        <v>689.44</v>
      </c>
      <c r="E13" s="32"/>
    </row>
    <row r="14" spans="1:5" ht="12.75">
      <c r="A14" s="33" t="s">
        <v>172</v>
      </c>
      <c r="B14" s="32"/>
      <c r="C14" s="37"/>
      <c r="D14" s="32">
        <v>1138.77</v>
      </c>
      <c r="E14" s="32"/>
    </row>
    <row r="15" spans="1:5" ht="24">
      <c r="A15" s="33" t="s">
        <v>174</v>
      </c>
      <c r="B15" s="32"/>
      <c r="C15" s="37"/>
      <c r="D15" s="32">
        <v>537.08</v>
      </c>
      <c r="E15" s="32"/>
    </row>
    <row r="16" spans="1:5" ht="12.75">
      <c r="A16" s="33" t="s">
        <v>175</v>
      </c>
      <c r="B16" s="32">
        <v>44071.84</v>
      </c>
      <c r="C16" s="37">
        <v>373554.4</v>
      </c>
      <c r="D16" s="32">
        <v>1078343.66</v>
      </c>
      <c r="E16" s="32">
        <v>-660717.4199999999</v>
      </c>
    </row>
    <row r="17" spans="1:5" ht="12.75">
      <c r="A17" s="33" t="s">
        <v>176</v>
      </c>
      <c r="B17" s="32">
        <v>-974.67</v>
      </c>
      <c r="C17" s="37">
        <v>114554.12</v>
      </c>
      <c r="D17" s="32">
        <v>113579.45</v>
      </c>
      <c r="E17" s="32">
        <v>0</v>
      </c>
    </row>
    <row r="18" spans="1:5" ht="12.75">
      <c r="A18" s="33" t="s">
        <v>210</v>
      </c>
      <c r="B18" s="32">
        <v>0</v>
      </c>
      <c r="C18" s="37">
        <v>95904.48</v>
      </c>
      <c r="D18" s="32">
        <v>95904.48</v>
      </c>
      <c r="E18" s="32">
        <v>0</v>
      </c>
    </row>
    <row r="19" spans="1:5" ht="12.75">
      <c r="A19" s="33" t="s">
        <v>177</v>
      </c>
      <c r="B19" s="32">
        <v>2349.58</v>
      </c>
      <c r="C19" s="37">
        <v>300445.4</v>
      </c>
      <c r="D19" s="32">
        <v>287684.62</v>
      </c>
      <c r="E19" s="32">
        <v>15110.360000000044</v>
      </c>
    </row>
    <row r="20" spans="1:5" ht="12.75">
      <c r="A20" s="33" t="s">
        <v>178</v>
      </c>
      <c r="B20" s="32">
        <v>0</v>
      </c>
      <c r="C20" s="37">
        <v>226.68</v>
      </c>
      <c r="D20" s="32">
        <v>226.68</v>
      </c>
      <c r="E20" s="32">
        <v>0</v>
      </c>
    </row>
    <row r="21" spans="1:5" ht="12.75">
      <c r="A21" s="33" t="s">
        <v>213</v>
      </c>
      <c r="B21" s="32">
        <v>25911.51</v>
      </c>
      <c r="C21" s="37">
        <v>19.64</v>
      </c>
      <c r="D21" s="32">
        <v>19.64</v>
      </c>
      <c r="E21" s="32">
        <v>25911.51</v>
      </c>
    </row>
    <row r="22" spans="1:5" ht="24">
      <c r="A22" s="33" t="s">
        <v>179</v>
      </c>
      <c r="B22" s="32">
        <v>5526.8</v>
      </c>
      <c r="C22" s="37">
        <v>44107.4</v>
      </c>
      <c r="D22" s="32">
        <v>95888.65</v>
      </c>
      <c r="E22" s="32">
        <v>-46254.44999999999</v>
      </c>
    </row>
    <row r="23" spans="1:5" ht="12.75">
      <c r="A23" s="33" t="s">
        <v>211</v>
      </c>
      <c r="B23" s="32">
        <v>102550.28</v>
      </c>
      <c r="C23" s="37">
        <v>231759.4</v>
      </c>
      <c r="D23" s="32">
        <v>168322.23</v>
      </c>
      <c r="E23" s="32">
        <v>165987.44999999998</v>
      </c>
    </row>
    <row r="24" spans="1:5" ht="12.75">
      <c r="A24" s="33" t="s">
        <v>180</v>
      </c>
      <c r="B24" s="32">
        <v>-45096.32</v>
      </c>
      <c r="C24" s="37">
        <v>7696.76</v>
      </c>
      <c r="D24" s="32">
        <v>19574.97</v>
      </c>
      <c r="E24" s="32">
        <v>-56974.53</v>
      </c>
    </row>
    <row r="25" spans="1:5" ht="28.5" customHeight="1">
      <c r="A25" s="29" t="s">
        <v>181</v>
      </c>
      <c r="B25" s="30">
        <f>SUM(B8:B24)</f>
        <v>-211398.54999999996</v>
      </c>
      <c r="C25" s="31">
        <f>SUM(C8:C24)</f>
        <v>1831512.0599999998</v>
      </c>
      <c r="D25" s="30">
        <f>D8+D9+D16+D17+D18+D19+D20+D21+D22+D23+D24</f>
        <v>2941173.170000001</v>
      </c>
      <c r="E25" s="30">
        <f>B25+C25-D25</f>
        <v>-1321059.660000001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-17079.25</v>
      </c>
      <c r="C8" s="37">
        <v>133413.5</v>
      </c>
      <c r="D8" s="32">
        <v>130707.21</v>
      </c>
      <c r="E8" s="32">
        <v>-14372.960000000006</v>
      </c>
    </row>
    <row r="9" spans="1:5" ht="12.75">
      <c r="A9" s="33" t="s">
        <v>167</v>
      </c>
      <c r="B9" s="37">
        <v>-226370.96</v>
      </c>
      <c r="C9" s="37">
        <v>322602.78</v>
      </c>
      <c r="D9" s="32">
        <v>579128.78</v>
      </c>
      <c r="E9" s="32">
        <v>-482896.96</v>
      </c>
    </row>
    <row r="10" spans="1:5" ht="12.75">
      <c r="A10" s="33" t="s">
        <v>193</v>
      </c>
      <c r="B10" s="37"/>
      <c r="C10" s="37"/>
      <c r="D10" s="32">
        <v>3309.31</v>
      </c>
      <c r="E10" s="32"/>
    </row>
    <row r="11" spans="1:5" ht="12.75">
      <c r="A11" s="33" t="s">
        <v>184</v>
      </c>
      <c r="B11" s="37"/>
      <c r="C11" s="37"/>
      <c r="D11" s="32">
        <v>3626.4</v>
      </c>
      <c r="E11" s="32"/>
    </row>
    <row r="12" spans="1:5" ht="12.75">
      <c r="A12" s="33" t="s">
        <v>185</v>
      </c>
      <c r="B12" s="37"/>
      <c r="C12" s="37"/>
      <c r="D12" s="32">
        <v>13617.23</v>
      </c>
      <c r="E12" s="32"/>
    </row>
    <row r="13" spans="1:5" ht="12.75">
      <c r="A13" s="33" t="s">
        <v>186</v>
      </c>
      <c r="B13" s="37"/>
      <c r="C13" s="37"/>
      <c r="D13" s="32">
        <v>689.44</v>
      </c>
      <c r="E13" s="32"/>
    </row>
    <row r="14" spans="1:5" ht="12.75">
      <c r="A14" s="33" t="s">
        <v>196</v>
      </c>
      <c r="B14" s="37"/>
      <c r="C14" s="37"/>
      <c r="D14" s="32">
        <v>721.19</v>
      </c>
      <c r="E14" s="32"/>
    </row>
    <row r="15" spans="1:5" ht="15.75" customHeight="1">
      <c r="A15" s="33" t="s">
        <v>188</v>
      </c>
      <c r="B15" s="37"/>
      <c r="C15" s="37"/>
      <c r="D15" s="32">
        <v>26784</v>
      </c>
      <c r="E15" s="32"/>
    </row>
    <row r="16" spans="1:5" ht="24">
      <c r="A16" s="33" t="s">
        <v>189</v>
      </c>
      <c r="B16" s="37"/>
      <c r="C16" s="37"/>
      <c r="D16" s="32">
        <v>340.13</v>
      </c>
      <c r="E16" s="32"/>
    </row>
    <row r="17" spans="1:5" ht="12.75">
      <c r="A17" s="33" t="s">
        <v>175</v>
      </c>
      <c r="B17" s="37">
        <v>389774.3</v>
      </c>
      <c r="C17" s="37">
        <v>261411.5</v>
      </c>
      <c r="D17" s="32">
        <v>246189.46</v>
      </c>
      <c r="E17" s="32">
        <v>404996.3400000001</v>
      </c>
    </row>
    <row r="18" spans="1:5" ht="12.75">
      <c r="A18" s="33" t="s">
        <v>176</v>
      </c>
      <c r="B18" s="37">
        <v>-1638.85</v>
      </c>
      <c r="C18" s="37">
        <v>80165.84</v>
      </c>
      <c r="D18" s="32">
        <v>79327.32</v>
      </c>
      <c r="E18" s="32">
        <v>-800.3300000000163</v>
      </c>
    </row>
    <row r="19" spans="1:5" ht="12.75">
      <c r="A19" s="33" t="s">
        <v>177</v>
      </c>
      <c r="B19" s="37">
        <v>20648.83</v>
      </c>
      <c r="C19" s="37">
        <v>210251.46</v>
      </c>
      <c r="D19" s="32">
        <v>182191.48</v>
      </c>
      <c r="E19" s="32">
        <v>48708.80999999997</v>
      </c>
    </row>
    <row r="20" spans="1:5" ht="12.75">
      <c r="A20" s="33" t="s">
        <v>178</v>
      </c>
      <c r="B20" s="37">
        <v>0</v>
      </c>
      <c r="C20" s="37">
        <v>275.58</v>
      </c>
      <c r="D20" s="32">
        <v>275.58</v>
      </c>
      <c r="E20" s="32">
        <v>0</v>
      </c>
    </row>
    <row r="21" spans="1:5" ht="24">
      <c r="A21" s="33" t="s">
        <v>179</v>
      </c>
      <c r="B21" s="37">
        <v>-6814.5</v>
      </c>
      <c r="C21" s="37">
        <v>30868.46</v>
      </c>
      <c r="D21" s="32">
        <v>37814.54</v>
      </c>
      <c r="E21" s="32">
        <v>-13760.580000000002</v>
      </c>
    </row>
    <row r="22" spans="1:5" ht="12.75">
      <c r="A22" s="33" t="s">
        <v>180</v>
      </c>
      <c r="B22" s="37">
        <v>1993.46</v>
      </c>
      <c r="C22" s="37">
        <v>27757.22</v>
      </c>
      <c r="D22" s="32">
        <v>23827.36</v>
      </c>
      <c r="E22" s="32">
        <v>5923.32</v>
      </c>
    </row>
    <row r="23" spans="1:5" ht="12.75">
      <c r="A23" s="29" t="s">
        <v>181</v>
      </c>
      <c r="B23" s="31">
        <f>SUM(B8:B22)</f>
        <v>160513.03</v>
      </c>
      <c r="C23" s="31">
        <f>SUM(C8:C22)</f>
        <v>1066746.3399999999</v>
      </c>
      <c r="D23" s="30">
        <f>D22+D21+D20+D19+D18+D17+D8+D9</f>
        <v>1279461.73</v>
      </c>
      <c r="E23" s="30">
        <f>SUM(E8:E22)</f>
        <v>-52202.36000000001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-16229.45</v>
      </c>
      <c r="C8" s="32">
        <v>133519.2</v>
      </c>
      <c r="D8" s="32">
        <v>132187.36</v>
      </c>
      <c r="E8" s="32">
        <v>-14897.609999999971</v>
      </c>
    </row>
    <row r="9" spans="1:5" ht="12.75">
      <c r="A9" s="33" t="s">
        <v>167</v>
      </c>
      <c r="B9" s="37">
        <v>-236350.2</v>
      </c>
      <c r="C9" s="32">
        <v>325710.18</v>
      </c>
      <c r="D9" s="32">
        <v>528240.92</v>
      </c>
      <c r="E9" s="32">
        <v>-438880.94000000006</v>
      </c>
    </row>
    <row r="10" spans="1:5" ht="12.75">
      <c r="A10" s="33" t="s">
        <v>193</v>
      </c>
      <c r="B10" s="37"/>
      <c r="C10" s="39"/>
      <c r="D10" s="32">
        <v>3309.31</v>
      </c>
      <c r="E10" s="32"/>
    </row>
    <row r="11" spans="1:5" ht="12.75">
      <c r="A11" s="33" t="s">
        <v>184</v>
      </c>
      <c r="B11" s="37"/>
      <c r="C11" s="39"/>
      <c r="D11" s="32">
        <v>3626.4</v>
      </c>
      <c r="E11" s="32"/>
    </row>
    <row r="12" spans="1:5" ht="12.75">
      <c r="A12" s="33" t="s">
        <v>185</v>
      </c>
      <c r="B12" s="37"/>
      <c r="C12" s="39"/>
      <c r="D12" s="32">
        <v>13771.44</v>
      </c>
      <c r="E12" s="32"/>
    </row>
    <row r="13" spans="1:5" ht="12.75">
      <c r="A13" s="33" t="s">
        <v>186</v>
      </c>
      <c r="B13" s="37"/>
      <c r="C13" s="39"/>
      <c r="D13" s="32">
        <v>689.44</v>
      </c>
      <c r="E13" s="32"/>
    </row>
    <row r="14" spans="1:5" ht="12.75">
      <c r="A14" s="33" t="s">
        <v>196</v>
      </c>
      <c r="B14" s="37"/>
      <c r="C14" s="39"/>
      <c r="D14" s="32">
        <v>729.35</v>
      </c>
      <c r="E14" s="32"/>
    </row>
    <row r="15" spans="1:5" ht="15.75" customHeight="1">
      <c r="A15" s="33" t="s">
        <v>188</v>
      </c>
      <c r="B15" s="37"/>
      <c r="C15" s="39"/>
      <c r="D15" s="32">
        <v>21654</v>
      </c>
      <c r="E15" s="32"/>
    </row>
    <row r="16" spans="1:5" ht="24">
      <c r="A16" s="33" t="s">
        <v>189</v>
      </c>
      <c r="B16" s="37"/>
      <c r="C16" s="39"/>
      <c r="D16" s="32">
        <v>343.99</v>
      </c>
      <c r="E16" s="32"/>
    </row>
    <row r="17" spans="1:5" ht="12.75">
      <c r="A17" s="33" t="s">
        <v>175</v>
      </c>
      <c r="B17" s="37">
        <v>191353.82</v>
      </c>
      <c r="C17" s="32">
        <v>261560.34</v>
      </c>
      <c r="D17" s="32">
        <v>321287.98</v>
      </c>
      <c r="E17" s="32">
        <v>131626.18000000005</v>
      </c>
    </row>
    <row r="18" spans="1:5" ht="12.75">
      <c r="A18" s="33" t="s">
        <v>176</v>
      </c>
      <c r="B18" s="37"/>
      <c r="C18" s="32">
        <v>80215.32</v>
      </c>
      <c r="D18" s="32">
        <v>80215.32</v>
      </c>
      <c r="E18" s="32">
        <v>0</v>
      </c>
    </row>
    <row r="19" spans="1:5" ht="12.75">
      <c r="A19" s="33" t="s">
        <v>177</v>
      </c>
      <c r="B19" s="37">
        <v>18703.55</v>
      </c>
      <c r="C19" s="32">
        <v>210381.18</v>
      </c>
      <c r="D19" s="32">
        <v>184254.82</v>
      </c>
      <c r="E19" s="32">
        <v>44829.909999999974</v>
      </c>
    </row>
    <row r="20" spans="1:5" ht="12.75">
      <c r="A20" s="33" t="s">
        <v>178</v>
      </c>
      <c r="B20" s="37"/>
      <c r="C20" s="32">
        <v>171</v>
      </c>
      <c r="D20" s="32">
        <v>171</v>
      </c>
      <c r="E20" s="32">
        <v>0</v>
      </c>
    </row>
    <row r="21" spans="1:5" ht="24">
      <c r="A21" s="33" t="s">
        <v>179</v>
      </c>
      <c r="B21" s="37">
        <v>-6135.83</v>
      </c>
      <c r="C21" s="32">
        <v>30895.74</v>
      </c>
      <c r="D21" s="32">
        <v>37814.54</v>
      </c>
      <c r="E21" s="32">
        <v>-13054.629999999997</v>
      </c>
    </row>
    <row r="22" spans="1:5" ht="12.75">
      <c r="A22" s="33" t="s">
        <v>180</v>
      </c>
      <c r="B22" s="37">
        <v>-11614.43</v>
      </c>
      <c r="C22" s="32">
        <v>27772.92</v>
      </c>
      <c r="D22" s="32">
        <v>21674.97</v>
      </c>
      <c r="E22" s="32">
        <v>-5516.480000000003</v>
      </c>
    </row>
    <row r="23" spans="1:5" ht="12.75">
      <c r="A23" s="29" t="s">
        <v>181</v>
      </c>
      <c r="B23" s="31">
        <f>SUM(B7:B22)</f>
        <v>-60272.540000000015</v>
      </c>
      <c r="C23" s="30">
        <f>SUM(C8:C22)</f>
        <v>1070225.88</v>
      </c>
      <c r="D23" s="30">
        <f>D22+D21+D20+D19+D18+D17+D8+D9</f>
        <v>1305846.9100000001</v>
      </c>
      <c r="E23" s="30">
        <f>SUM(E8:E22)</f>
        <v>-295893.57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-126207.29</v>
      </c>
      <c r="C8" s="32">
        <v>943171.13</v>
      </c>
      <c r="D8" s="32">
        <v>938936.88</v>
      </c>
      <c r="E8" s="32">
        <v>-121973.04000000004</v>
      </c>
    </row>
    <row r="9" spans="1:5" ht="12.75">
      <c r="A9" s="33" t="s">
        <v>167</v>
      </c>
      <c r="B9" s="32">
        <v>-1049636.86</v>
      </c>
      <c r="C9" s="32">
        <v>2302205.88</v>
      </c>
      <c r="D9" s="32">
        <v>3958928.78</v>
      </c>
      <c r="E9" s="32">
        <v>-2706359.76</v>
      </c>
    </row>
    <row r="10" spans="1:5" ht="12.75">
      <c r="A10" s="33" t="s">
        <v>193</v>
      </c>
      <c r="B10" s="32"/>
      <c r="C10" s="39"/>
      <c r="D10" s="32">
        <v>3091.59</v>
      </c>
      <c r="E10" s="32"/>
    </row>
    <row r="11" spans="1:5" ht="12.75">
      <c r="A11" s="33" t="s">
        <v>194</v>
      </c>
      <c r="B11" s="32"/>
      <c r="C11" s="39"/>
      <c r="D11" s="32">
        <v>14226.24</v>
      </c>
      <c r="E11" s="32"/>
    </row>
    <row r="12" spans="1:5" ht="12.75">
      <c r="A12" s="33" t="s">
        <v>185</v>
      </c>
      <c r="B12" s="32"/>
      <c r="C12" s="39"/>
      <c r="D12" s="32">
        <v>97819.49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5180.66</v>
      </c>
      <c r="E14" s="32"/>
    </row>
    <row r="15" spans="1:5" ht="24">
      <c r="A15" s="33" t="s">
        <v>200</v>
      </c>
      <c r="B15" s="32"/>
      <c r="C15" s="39"/>
      <c r="D15" s="32">
        <v>2443.37</v>
      </c>
      <c r="E15" s="32"/>
    </row>
    <row r="16" spans="1:5" ht="12.75">
      <c r="A16" s="33" t="s">
        <v>175</v>
      </c>
      <c r="B16" s="32">
        <v>-676888.84</v>
      </c>
      <c r="C16" s="32">
        <v>1849363.86</v>
      </c>
      <c r="D16" s="32">
        <v>1662880.46</v>
      </c>
      <c r="E16" s="32">
        <v>-490405.43999999994</v>
      </c>
    </row>
    <row r="17" spans="1:5" ht="12.75">
      <c r="A17" s="33" t="s">
        <v>176</v>
      </c>
      <c r="B17" s="32">
        <v>-615.49</v>
      </c>
      <c r="C17" s="32">
        <v>568409.2</v>
      </c>
      <c r="D17" s="32">
        <v>567793.71</v>
      </c>
      <c r="E17" s="32">
        <v>0</v>
      </c>
    </row>
    <row r="18" spans="1:5" ht="12.75">
      <c r="A18" s="33" t="s">
        <v>210</v>
      </c>
      <c r="B18" s="32"/>
      <c r="C18" s="32">
        <v>471461.46</v>
      </c>
      <c r="D18" s="32">
        <v>471461.46</v>
      </c>
      <c r="E18" s="32">
        <v>0</v>
      </c>
    </row>
    <row r="19" spans="1:5" ht="12.75">
      <c r="A19" s="33" t="s">
        <v>177</v>
      </c>
      <c r="B19" s="32">
        <v>108649.44</v>
      </c>
      <c r="C19" s="32">
        <v>1472448.82</v>
      </c>
      <c r="D19" s="32">
        <v>1308774.94</v>
      </c>
      <c r="E19" s="32">
        <v>272323.32000000007</v>
      </c>
    </row>
    <row r="20" spans="1:5" ht="12.75">
      <c r="A20" s="33" t="s">
        <v>178</v>
      </c>
      <c r="B20" s="32"/>
      <c r="C20" s="32">
        <v>2670.95</v>
      </c>
      <c r="D20" s="32">
        <v>2670.95</v>
      </c>
      <c r="E20" s="32">
        <v>0</v>
      </c>
    </row>
    <row r="21" spans="1:5" ht="24">
      <c r="A21" s="33" t="s">
        <v>179</v>
      </c>
      <c r="B21" s="32">
        <v>163199.71</v>
      </c>
      <c r="C21" s="32">
        <v>218478.18</v>
      </c>
      <c r="D21" s="32">
        <v>37814.54</v>
      </c>
      <c r="E21" s="32">
        <v>343863.35</v>
      </c>
    </row>
    <row r="22" spans="1:5" ht="12.75">
      <c r="A22" s="33" t="s">
        <v>211</v>
      </c>
      <c r="B22" s="32">
        <v>229086.42</v>
      </c>
      <c r="C22" s="32">
        <v>690149.25</v>
      </c>
      <c r="D22" s="32">
        <v>554704.02</v>
      </c>
      <c r="E22" s="32">
        <v>364531.65</v>
      </c>
    </row>
    <row r="23" spans="1:5" ht="12.75">
      <c r="A23" s="33" t="s">
        <v>180</v>
      </c>
      <c r="B23" s="32">
        <v>28961.87</v>
      </c>
      <c r="C23" s="32">
        <v>186854.08</v>
      </c>
      <c r="D23" s="32">
        <v>206228.89</v>
      </c>
      <c r="E23" s="32">
        <v>9587.059999999969</v>
      </c>
    </row>
    <row r="24" spans="1:5" ht="12.75">
      <c r="A24" s="29" t="s">
        <v>181</v>
      </c>
      <c r="B24" s="30">
        <f>SUM(B8:B23)</f>
        <v>-1323451.0400000003</v>
      </c>
      <c r="C24" s="30">
        <f>SUM(C8:C23)</f>
        <v>8705212.81</v>
      </c>
      <c r="D24" s="30">
        <f>D23+D22+D21+D20+D19+D18+D17+D16+D8+D9</f>
        <v>9710194.629999999</v>
      </c>
      <c r="E24" s="30">
        <f>SUM(E8:E23)</f>
        <v>-2328432.86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-107666.39</v>
      </c>
      <c r="C8" s="32">
        <v>114985.56</v>
      </c>
      <c r="D8" s="32">
        <v>116074.74</v>
      </c>
      <c r="E8" s="32">
        <v>-108755.57</v>
      </c>
    </row>
    <row r="9" spans="1:5" ht="12.75">
      <c r="A9" s="33" t="s">
        <v>167</v>
      </c>
      <c r="B9" s="32">
        <v>-536226.69</v>
      </c>
      <c r="C9" s="32">
        <v>256247.4</v>
      </c>
      <c r="D9" s="32">
        <v>613907.85</v>
      </c>
      <c r="E9" s="32">
        <v>-893887.1399999999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1677.21</v>
      </c>
      <c r="E11" s="32"/>
    </row>
    <row r="12" spans="1:5" ht="12.75">
      <c r="A12" s="33" t="s">
        <v>203</v>
      </c>
      <c r="B12" s="32"/>
      <c r="C12" s="39"/>
      <c r="D12" s="32">
        <v>12109.54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643.23</v>
      </c>
      <c r="E14" s="32"/>
    </row>
    <row r="15" spans="1:5" ht="15.75" customHeight="1">
      <c r="A15" s="33" t="s">
        <v>188</v>
      </c>
      <c r="B15" s="32"/>
      <c r="C15" s="39"/>
      <c r="D15" s="32">
        <v>69174</v>
      </c>
      <c r="E15" s="32"/>
    </row>
    <row r="16" spans="1:5" ht="24">
      <c r="A16" s="33" t="s">
        <v>189</v>
      </c>
      <c r="B16" s="32"/>
      <c r="C16" s="39"/>
      <c r="D16" s="32">
        <v>302.05</v>
      </c>
      <c r="E16" s="32"/>
    </row>
    <row r="17" spans="1:5" ht="12.75">
      <c r="A17" s="33" t="s">
        <v>175</v>
      </c>
      <c r="B17" s="32">
        <v>-136268.98</v>
      </c>
      <c r="C17" s="32">
        <v>225327.72</v>
      </c>
      <c r="D17" s="32">
        <v>133375.55</v>
      </c>
      <c r="E17" s="32">
        <v>-44316.81</v>
      </c>
    </row>
    <row r="18" spans="1:5" ht="12.75">
      <c r="A18" s="33" t="s">
        <v>176</v>
      </c>
      <c r="B18" s="32">
        <v>-61411.65</v>
      </c>
      <c r="C18" s="32">
        <v>69098.16</v>
      </c>
      <c r="D18" s="32">
        <v>68236.23</v>
      </c>
      <c r="E18" s="32">
        <v>-60549.719999999994</v>
      </c>
    </row>
    <row r="19" spans="1:5" ht="12.75">
      <c r="A19" s="33" t="s">
        <v>177</v>
      </c>
      <c r="B19" s="32">
        <v>-36252.17</v>
      </c>
      <c r="C19" s="32">
        <v>129717.36</v>
      </c>
      <c r="D19" s="32">
        <v>161795.7</v>
      </c>
      <c r="E19" s="32">
        <v>-68330.51000000001</v>
      </c>
    </row>
    <row r="20" spans="1:5" ht="24">
      <c r="A20" s="33" t="s">
        <v>179</v>
      </c>
      <c r="B20" s="32">
        <v>-34968.37</v>
      </c>
      <c r="C20" s="32">
        <v>26603.76</v>
      </c>
      <c r="D20" s="32">
        <v>37814.54</v>
      </c>
      <c r="E20" s="32">
        <v>-46179.15000000001</v>
      </c>
    </row>
    <row r="21" spans="1:5" ht="12.75">
      <c r="A21" s="33" t="s">
        <v>180</v>
      </c>
      <c r="B21" s="32">
        <v>-28791.73</v>
      </c>
      <c r="C21" s="32">
        <v>23214.84</v>
      </c>
      <c r="D21" s="32">
        <v>21167.42</v>
      </c>
      <c r="E21" s="32">
        <v>-26744.31</v>
      </c>
    </row>
    <row r="22" spans="1:5" ht="12.75">
      <c r="A22" s="29" t="s">
        <v>181</v>
      </c>
      <c r="B22" s="30">
        <f>SUM(B8:B21)</f>
        <v>-941585.98</v>
      </c>
      <c r="C22" s="30">
        <f>SUM(C8:C21)</f>
        <v>845194.7999999999</v>
      </c>
      <c r="D22" s="30">
        <f>D21+D20+D19+D18+D17+D8+D9</f>
        <v>1152372.03</v>
      </c>
      <c r="E22" s="30">
        <f>SUM(E8:E21)</f>
        <v>-1248763.21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-155835.26</v>
      </c>
      <c r="C8" s="32">
        <v>166465.06</v>
      </c>
      <c r="D8" s="32">
        <v>175066.88</v>
      </c>
      <c r="E8" s="32">
        <v>-164437.08000000002</v>
      </c>
    </row>
    <row r="9" spans="1:5" ht="12.75">
      <c r="A9" s="33" t="s">
        <v>167</v>
      </c>
      <c r="B9" s="32">
        <v>-708737.67</v>
      </c>
      <c r="C9" s="32">
        <v>386130.29</v>
      </c>
      <c r="D9" s="32">
        <v>792008.03</v>
      </c>
      <c r="E9" s="32">
        <v>-1114615.4100000001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2855.79</v>
      </c>
      <c r="E11" s="32"/>
    </row>
    <row r="12" spans="1:5" ht="12.75">
      <c r="A12" s="33" t="s">
        <v>203</v>
      </c>
      <c r="B12" s="32"/>
      <c r="C12" s="39"/>
      <c r="D12" s="32">
        <v>18139.23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960.68</v>
      </c>
      <c r="E14" s="32"/>
    </row>
    <row r="15" spans="1:5" ht="15.75" customHeight="1">
      <c r="A15" s="33" t="s">
        <v>188</v>
      </c>
      <c r="B15" s="32"/>
      <c r="C15" s="39"/>
      <c r="D15" s="32">
        <v>52974</v>
      </c>
      <c r="E15" s="32"/>
    </row>
    <row r="16" spans="1:5" ht="24">
      <c r="A16" s="33" t="s">
        <v>189</v>
      </c>
      <c r="B16" s="32"/>
      <c r="C16" s="39"/>
      <c r="D16" s="32">
        <v>453.09</v>
      </c>
      <c r="E16" s="32"/>
    </row>
    <row r="17" spans="1:5" ht="12.75">
      <c r="A17" s="33" t="s">
        <v>175</v>
      </c>
      <c r="B17" s="32">
        <v>-109145.26</v>
      </c>
      <c r="C17" s="32">
        <v>327573.44</v>
      </c>
      <c r="D17" s="32">
        <v>85733.55</v>
      </c>
      <c r="E17" s="32">
        <v>132694.63</v>
      </c>
    </row>
    <row r="18" spans="1:5" ht="12.75">
      <c r="A18" s="33" t="s">
        <v>176</v>
      </c>
      <c r="B18" s="32">
        <v>-94109.35</v>
      </c>
      <c r="C18" s="32">
        <v>100349.72</v>
      </c>
      <c r="D18" s="32">
        <v>99569.32</v>
      </c>
      <c r="E18" s="32">
        <v>-93328.95000000001</v>
      </c>
    </row>
    <row r="19" spans="1:5" ht="12.75">
      <c r="A19" s="33" t="s">
        <v>177</v>
      </c>
      <c r="B19" s="32">
        <v>-28111.39</v>
      </c>
      <c r="C19" s="32">
        <v>221901.84</v>
      </c>
      <c r="D19" s="32">
        <v>242693.67</v>
      </c>
      <c r="E19" s="32">
        <v>-48903.22</v>
      </c>
    </row>
    <row r="20" spans="1:5" ht="24">
      <c r="A20" s="33" t="s">
        <v>179</v>
      </c>
      <c r="B20" s="32">
        <v>-34328.21</v>
      </c>
      <c r="C20" s="32">
        <v>38450.01</v>
      </c>
      <c r="D20" s="32">
        <v>37814.54</v>
      </c>
      <c r="E20" s="32">
        <v>-33692.74</v>
      </c>
    </row>
    <row r="21" spans="1:5" ht="12.75">
      <c r="A21" s="33" t="s">
        <v>180</v>
      </c>
      <c r="B21" s="32">
        <v>-29903.19</v>
      </c>
      <c r="C21" s="32">
        <v>34209.12</v>
      </c>
      <c r="D21" s="32">
        <v>21167.42</v>
      </c>
      <c r="E21" s="32">
        <v>-16861.489999999994</v>
      </c>
    </row>
    <row r="22" spans="1:5" ht="12.75">
      <c r="A22" s="29" t="s">
        <v>181</v>
      </c>
      <c r="B22" s="30">
        <f>SUM(B8:B21)</f>
        <v>-1160170.3299999998</v>
      </c>
      <c r="C22" s="30">
        <f>SUM(C8:C21)</f>
        <v>1275079.4800000002</v>
      </c>
      <c r="D22" s="30">
        <f>D21+D20+D19+D18+D17+D8+D9</f>
        <v>1454053.4100000001</v>
      </c>
      <c r="E22" s="30">
        <f>SUM(E8:E21)</f>
        <v>-1339144.2600000002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E20" sqref="E20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-155880.51</v>
      </c>
      <c r="C8" s="32">
        <v>1352476.63</v>
      </c>
      <c r="D8" s="32">
        <v>1306237.12</v>
      </c>
      <c r="E8" s="32">
        <v>-109641.00000000023</v>
      </c>
    </row>
    <row r="9" spans="1:5" ht="12.75">
      <c r="A9" s="33" t="s">
        <v>167</v>
      </c>
      <c r="B9" s="32">
        <v>-2004494.93</v>
      </c>
      <c r="C9" s="32">
        <v>3199798.69</v>
      </c>
      <c r="D9" s="32">
        <v>5391018.26</v>
      </c>
      <c r="E9" s="32">
        <v>-4195714.5</v>
      </c>
    </row>
    <row r="10" spans="1:5" ht="12.75">
      <c r="A10" s="33" t="s">
        <v>193</v>
      </c>
      <c r="B10" s="32"/>
      <c r="C10" s="39"/>
      <c r="D10" s="32">
        <v>3091.59</v>
      </c>
      <c r="E10" s="32"/>
    </row>
    <row r="11" spans="1:5" ht="12.75">
      <c r="A11" s="33" t="s">
        <v>194</v>
      </c>
      <c r="B11" s="32"/>
      <c r="C11" s="39"/>
      <c r="D11" s="32">
        <v>1042.44</v>
      </c>
      <c r="E11" s="32"/>
    </row>
    <row r="12" spans="1:5" ht="12.75">
      <c r="A12" s="33" t="s">
        <v>185</v>
      </c>
      <c r="B12" s="32"/>
      <c r="C12" s="39"/>
      <c r="D12" s="32">
        <v>135923.66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7180.45</v>
      </c>
      <c r="E14" s="32"/>
    </row>
    <row r="15" spans="1:5" ht="24">
      <c r="A15" s="33" t="s">
        <v>200</v>
      </c>
      <c r="B15" s="32"/>
      <c r="C15" s="39"/>
      <c r="D15" s="32">
        <v>3399.16</v>
      </c>
      <c r="E15" s="32"/>
    </row>
    <row r="16" spans="1:5" ht="12.75">
      <c r="A16" s="33" t="s">
        <v>175</v>
      </c>
      <c r="B16" s="32">
        <v>696348.03</v>
      </c>
      <c r="C16" s="32">
        <v>2645126.99</v>
      </c>
      <c r="D16" s="32">
        <v>640933.91</v>
      </c>
      <c r="E16" s="32">
        <v>2700541.1100000003</v>
      </c>
    </row>
    <row r="17" spans="1:5" ht="12.75">
      <c r="A17" s="33" t="s">
        <v>176</v>
      </c>
      <c r="B17" s="32">
        <v>-17379.85</v>
      </c>
      <c r="C17" s="32">
        <v>811067.9</v>
      </c>
      <c r="D17" s="32">
        <v>807036.65</v>
      </c>
      <c r="E17" s="32">
        <v>-13348.599999999977</v>
      </c>
    </row>
    <row r="18" spans="1:5" ht="12.75">
      <c r="A18" s="33" t="s">
        <v>177</v>
      </c>
      <c r="B18" s="32">
        <v>73949.36</v>
      </c>
      <c r="C18" s="32">
        <v>1963081.71</v>
      </c>
      <c r="D18" s="32">
        <v>1820749.29</v>
      </c>
      <c r="E18" s="32">
        <v>216281.78000000003</v>
      </c>
    </row>
    <row r="19" spans="1:5" ht="12.75">
      <c r="A19" s="33" t="s">
        <v>178</v>
      </c>
      <c r="B19" s="32"/>
      <c r="C19" s="32">
        <v>3882.91</v>
      </c>
      <c r="D19" s="32">
        <v>3882.91</v>
      </c>
      <c r="E19" s="32">
        <v>0</v>
      </c>
    </row>
    <row r="20" spans="1:5" ht="12.75">
      <c r="A20" s="33" t="s">
        <v>213</v>
      </c>
      <c r="B20" s="32">
        <v>29506.87</v>
      </c>
      <c r="C20" s="32">
        <v>163509.6</v>
      </c>
      <c r="D20" s="32">
        <v>84896.08</v>
      </c>
      <c r="E20" s="32">
        <v>108120.39</v>
      </c>
    </row>
    <row r="21" spans="1:5" ht="24">
      <c r="A21" s="33" t="s">
        <v>179</v>
      </c>
      <c r="B21" s="32">
        <v>232397.95</v>
      </c>
      <c r="C21" s="32">
        <v>312159.85</v>
      </c>
      <c r="D21" s="32">
        <v>37814.54</v>
      </c>
      <c r="E21" s="32">
        <v>506743.26000000007</v>
      </c>
    </row>
    <row r="22" spans="1:5" ht="12.75">
      <c r="A22" s="33" t="s">
        <v>211</v>
      </c>
      <c r="B22" s="32">
        <v>224157.82</v>
      </c>
      <c r="C22" s="32">
        <v>572624.66</v>
      </c>
      <c r="D22" s="32">
        <v>423029.68</v>
      </c>
      <c r="E22" s="32">
        <v>373752.8</v>
      </c>
    </row>
    <row r="23" spans="1:5" ht="12.75">
      <c r="A23" s="33" t="s">
        <v>180</v>
      </c>
      <c r="B23" s="32">
        <v>87017.16</v>
      </c>
      <c r="C23" s="32">
        <v>242992.32</v>
      </c>
      <c r="D23" s="32">
        <v>27671</v>
      </c>
      <c r="E23" s="32">
        <v>302338.48</v>
      </c>
    </row>
    <row r="24" spans="1:5" ht="12.75">
      <c r="A24" s="29" t="s">
        <v>181</v>
      </c>
      <c r="B24" s="30">
        <f>SUM(B8:B23)</f>
        <v>-834378.0999999997</v>
      </c>
      <c r="C24" s="30">
        <f>SUM(C8:C23)</f>
        <v>11266721.260000002</v>
      </c>
      <c r="D24" s="30">
        <f>D8+D9+D16+D17+D18+D19+D20+D21+D22+D23</f>
        <v>10543269.44</v>
      </c>
      <c r="E24" s="30">
        <f>SUM(E8:E23)</f>
        <v>-110926.27999999985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-39899.52</v>
      </c>
      <c r="C8" s="37">
        <v>361062.56</v>
      </c>
      <c r="D8" s="32">
        <v>360700.12</v>
      </c>
      <c r="E8" s="32">
        <v>-39537.080000000016</v>
      </c>
    </row>
    <row r="9" spans="1:5" ht="12.75">
      <c r="A9" s="33" t="s">
        <v>167</v>
      </c>
      <c r="B9" s="32">
        <v>-344195.94</v>
      </c>
      <c r="C9" s="37">
        <v>867025.02</v>
      </c>
      <c r="D9" s="32">
        <v>1613996.52</v>
      </c>
      <c r="E9" s="32">
        <v>-1091167.44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184</v>
      </c>
      <c r="B11" s="32"/>
      <c r="C11" s="37"/>
      <c r="D11" s="32">
        <v>547.56</v>
      </c>
      <c r="E11" s="32"/>
    </row>
    <row r="12" spans="1:5" ht="12.75">
      <c r="A12" s="33" t="s">
        <v>185</v>
      </c>
      <c r="B12" s="32"/>
      <c r="C12" s="37"/>
      <c r="D12" s="32">
        <v>37568.99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5.75" customHeight="1">
      <c r="A14" s="33" t="s">
        <v>196</v>
      </c>
      <c r="B14" s="32"/>
      <c r="C14" s="37"/>
      <c r="D14" s="32">
        <v>1988.67</v>
      </c>
      <c r="E14" s="32"/>
    </row>
    <row r="15" spans="1:5" ht="15.75" customHeight="1">
      <c r="A15" s="33" t="s">
        <v>197</v>
      </c>
      <c r="B15" s="32"/>
      <c r="C15" s="37"/>
      <c r="D15" s="32">
        <v>3403.26</v>
      </c>
      <c r="E15" s="32"/>
    </row>
    <row r="16" spans="1:5" ht="24">
      <c r="A16" s="33" t="s">
        <v>200</v>
      </c>
      <c r="B16" s="32"/>
      <c r="C16" s="37"/>
      <c r="D16" s="32">
        <v>938.63</v>
      </c>
      <c r="E16" s="32"/>
    </row>
    <row r="17" spans="1:5" ht="12.75">
      <c r="A17" s="33" t="s">
        <v>175</v>
      </c>
      <c r="B17" s="32">
        <v>510389.27</v>
      </c>
      <c r="C17" s="37">
        <v>662086.81</v>
      </c>
      <c r="D17" s="32">
        <v>99127.57</v>
      </c>
      <c r="E17" s="32">
        <v>1073348.51</v>
      </c>
    </row>
    <row r="18" spans="1:5" ht="12.75">
      <c r="A18" s="33" t="s">
        <v>176</v>
      </c>
      <c r="B18" s="32">
        <v>-4503.06</v>
      </c>
      <c r="C18" s="37">
        <v>203033.39</v>
      </c>
      <c r="D18" s="32">
        <v>202321.2</v>
      </c>
      <c r="E18" s="32">
        <v>-3790.8699999999953</v>
      </c>
    </row>
    <row r="19" spans="1:5" ht="12.75">
      <c r="A19" s="33" t="s">
        <v>210</v>
      </c>
      <c r="B19" s="32"/>
      <c r="C19" s="37">
        <v>161973.82</v>
      </c>
      <c r="D19" s="32">
        <v>161973.82</v>
      </c>
      <c r="E19" s="32">
        <v>0</v>
      </c>
    </row>
    <row r="20" spans="1:5" ht="12.75">
      <c r="A20" s="33" t="s">
        <v>177</v>
      </c>
      <c r="B20" s="32">
        <v>-12564.01</v>
      </c>
      <c r="C20" s="37">
        <v>507417.8</v>
      </c>
      <c r="D20" s="32">
        <v>502776.39</v>
      </c>
      <c r="E20" s="32">
        <v>-7922.600000000035</v>
      </c>
    </row>
    <row r="21" spans="1:5" ht="12.75">
      <c r="A21" s="33" t="s">
        <v>178</v>
      </c>
      <c r="B21" s="32">
        <v>27349.2</v>
      </c>
      <c r="C21" s="37">
        <v>33994.47</v>
      </c>
      <c r="D21" s="32">
        <v>6810</v>
      </c>
      <c r="E21" s="32">
        <v>54533.67</v>
      </c>
    </row>
    <row r="22" spans="1:5" ht="12.75">
      <c r="A22" s="33" t="s">
        <v>213</v>
      </c>
      <c r="B22" s="32">
        <v>71192.71</v>
      </c>
      <c r="C22" s="37">
        <v>40921.02</v>
      </c>
      <c r="D22" s="32">
        <v>41365.45</v>
      </c>
      <c r="E22" s="32">
        <v>70748.28000000001</v>
      </c>
    </row>
    <row r="23" spans="1:5" ht="12.75">
      <c r="A23" s="33" t="s">
        <v>211</v>
      </c>
      <c r="B23" s="32">
        <v>248780.99</v>
      </c>
      <c r="C23" s="37">
        <v>284956.56</v>
      </c>
      <c r="D23" s="32">
        <v>169289.99</v>
      </c>
      <c r="E23" s="32">
        <v>364447.56000000006</v>
      </c>
    </row>
    <row r="24" spans="1:5" ht="12.75">
      <c r="A24" s="33" t="s">
        <v>180</v>
      </c>
      <c r="B24" s="32">
        <v>-119219.76</v>
      </c>
      <c r="C24" s="37">
        <v>72311.7</v>
      </c>
      <c r="D24" s="32">
        <v>133500</v>
      </c>
      <c r="E24" s="32">
        <v>-180408.06</v>
      </c>
    </row>
    <row r="25" spans="1:5" ht="28.5" customHeight="1">
      <c r="A25" s="29" t="s">
        <v>181</v>
      </c>
      <c r="B25" s="30">
        <f>SUM(B8:B24)</f>
        <v>337329.88</v>
      </c>
      <c r="C25" s="31">
        <f>SUM(C8:C24)</f>
        <v>3194783.1500000004</v>
      </c>
      <c r="D25" s="30">
        <f>D24+D23+D22+D20+D21+D19+D18+D17+D9+D8</f>
        <v>3291861.0600000005</v>
      </c>
      <c r="E25" s="30">
        <f>SUM(E8:E24)</f>
        <v>240251.97000000003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379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-11169.8</v>
      </c>
      <c r="C8" s="32">
        <v>98070.3</v>
      </c>
      <c r="D8" s="32">
        <v>96472.61</v>
      </c>
      <c r="E8" s="32">
        <v>-9572.11</v>
      </c>
    </row>
    <row r="9" spans="1:5" ht="12.75">
      <c r="A9" s="33" t="s">
        <v>167</v>
      </c>
      <c r="B9" s="32">
        <v>-260557.73</v>
      </c>
      <c r="C9" s="32">
        <v>237311.4</v>
      </c>
      <c r="D9" s="32">
        <v>418159.69</v>
      </c>
      <c r="E9" s="32">
        <v>-441406.02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2719.8</v>
      </c>
      <c r="E11" s="32"/>
    </row>
    <row r="12" spans="1:5" ht="12.75">
      <c r="A12" s="33" t="s">
        <v>185</v>
      </c>
      <c r="B12" s="32"/>
      <c r="C12" s="39"/>
      <c r="D12" s="32">
        <v>10050.62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532.3</v>
      </c>
      <c r="E14" s="32"/>
    </row>
    <row r="15" spans="1:5" ht="15.75" customHeight="1">
      <c r="A15" s="33" t="s">
        <v>197</v>
      </c>
      <c r="B15" s="32"/>
      <c r="C15" s="39"/>
      <c r="D15" s="32">
        <v>13365</v>
      </c>
      <c r="E15" s="32"/>
    </row>
    <row r="16" spans="1:5" ht="24">
      <c r="A16" s="33" t="s">
        <v>200</v>
      </c>
      <c r="B16" s="32"/>
      <c r="C16" s="39"/>
      <c r="D16" s="32">
        <v>251.04</v>
      </c>
      <c r="E16" s="32"/>
    </row>
    <row r="17" spans="1:5" ht="12.75">
      <c r="A17" s="33" t="s">
        <v>175</v>
      </c>
      <c r="B17" s="32">
        <v>-29167.83</v>
      </c>
      <c r="C17" s="32">
        <v>192180.24</v>
      </c>
      <c r="D17" s="32">
        <v>14737</v>
      </c>
      <c r="E17" s="32">
        <v>148275.40999999997</v>
      </c>
    </row>
    <row r="18" spans="1:5" ht="12.75">
      <c r="A18" s="33" t="s">
        <v>176</v>
      </c>
      <c r="B18" s="32">
        <v>-7.65</v>
      </c>
      <c r="C18" s="32">
        <v>58933.32</v>
      </c>
      <c r="D18" s="32">
        <v>58925.67</v>
      </c>
      <c r="E18" s="32">
        <v>0</v>
      </c>
    </row>
    <row r="19" spans="1:5" ht="12.75">
      <c r="A19" s="33" t="s">
        <v>177</v>
      </c>
      <c r="B19" s="32">
        <v>14813.12</v>
      </c>
      <c r="C19" s="32">
        <v>154566.36</v>
      </c>
      <c r="D19" s="32">
        <v>134472.34</v>
      </c>
      <c r="E19" s="32">
        <v>34907.139999999985</v>
      </c>
    </row>
    <row r="20" spans="1:5" ht="24">
      <c r="A20" s="33" t="s">
        <v>179</v>
      </c>
      <c r="B20" s="32">
        <v>-13587.05</v>
      </c>
      <c r="C20" s="32">
        <v>22690.14</v>
      </c>
      <c r="D20" s="32">
        <v>37814.54</v>
      </c>
      <c r="E20" s="32">
        <v>-28711.45</v>
      </c>
    </row>
    <row r="21" spans="1:5" ht="12.75">
      <c r="A21" s="33" t="s">
        <v>180</v>
      </c>
      <c r="B21" s="32">
        <v>-29243.59</v>
      </c>
      <c r="C21" s="32">
        <v>18578.64</v>
      </c>
      <c r="D21" s="32">
        <v>24319.36</v>
      </c>
      <c r="E21" s="32">
        <v>-34984.31</v>
      </c>
    </row>
    <row r="22" spans="1:5" ht="14.25" customHeight="1">
      <c r="A22" s="29" t="s">
        <v>181</v>
      </c>
      <c r="B22" s="30">
        <f>SUM(B8:B21)</f>
        <v>-328920.5300000001</v>
      </c>
      <c r="C22" s="30">
        <f>SUM(C8:C21)</f>
        <v>782330.3999999999</v>
      </c>
      <c r="D22" s="30">
        <f>D21+D20+D19+D18+D17+D8+D9</f>
        <v>784901.21</v>
      </c>
      <c r="E22" s="30">
        <f>SUM(E8:E21)</f>
        <v>-331491.3400000001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-4772.74</v>
      </c>
      <c r="C8" s="32">
        <v>166478.1</v>
      </c>
      <c r="D8" s="32">
        <v>170293.53</v>
      </c>
      <c r="E8" s="32">
        <v>-8588.169999999984</v>
      </c>
    </row>
    <row r="9" spans="1:5" ht="12.75">
      <c r="A9" s="33" t="s">
        <v>167</v>
      </c>
      <c r="B9" s="32">
        <v>-146558.87</v>
      </c>
      <c r="C9" s="32">
        <v>408983.88</v>
      </c>
      <c r="D9" s="32">
        <v>808233.41</v>
      </c>
      <c r="E9" s="32">
        <v>-545808.4</v>
      </c>
    </row>
    <row r="10" spans="1:5" ht="12.75">
      <c r="A10" s="33" t="s">
        <v>193</v>
      </c>
      <c r="B10" s="32"/>
      <c r="C10" s="39"/>
      <c r="D10" s="32">
        <v>5628.27</v>
      </c>
      <c r="E10" s="32"/>
    </row>
    <row r="11" spans="1:5" ht="12.75">
      <c r="A11" s="33" t="s">
        <v>194</v>
      </c>
      <c r="B11" s="32"/>
      <c r="C11" s="39"/>
      <c r="D11" s="32">
        <v>2138.82</v>
      </c>
      <c r="E11" s="32"/>
    </row>
    <row r="12" spans="1:5" ht="12.75">
      <c r="A12" s="33" t="s">
        <v>185</v>
      </c>
      <c r="B12" s="32"/>
      <c r="C12" s="39"/>
      <c r="D12" s="32">
        <v>17741.37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939.61</v>
      </c>
      <c r="E14" s="32"/>
    </row>
    <row r="15" spans="1:5" ht="24">
      <c r="A15" s="33" t="s">
        <v>200</v>
      </c>
      <c r="B15" s="32"/>
      <c r="C15" s="39"/>
      <c r="D15" s="32">
        <v>443.14</v>
      </c>
      <c r="E15" s="32"/>
    </row>
    <row r="16" spans="1:5" ht="12.75">
      <c r="A16" s="33" t="s">
        <v>175</v>
      </c>
      <c r="B16" s="32">
        <v>67207.08</v>
      </c>
      <c r="C16" s="32">
        <v>326232.96</v>
      </c>
      <c r="D16" s="32">
        <v>10147</v>
      </c>
      <c r="E16" s="32">
        <v>383293.04</v>
      </c>
    </row>
    <row r="17" spans="1:5" ht="12.75">
      <c r="A17" s="33" t="s">
        <v>176</v>
      </c>
      <c r="B17" s="32"/>
      <c r="C17" s="32">
        <v>100041.54</v>
      </c>
      <c r="D17" s="32">
        <v>100041.54</v>
      </c>
      <c r="E17" s="32">
        <v>0</v>
      </c>
    </row>
    <row r="18" spans="1:5" ht="12.75">
      <c r="A18" s="33" t="s">
        <v>210</v>
      </c>
      <c r="B18" s="32"/>
      <c r="C18" s="32">
        <v>79424.64</v>
      </c>
      <c r="D18" s="32">
        <v>79424.64</v>
      </c>
      <c r="E18" s="32">
        <v>0</v>
      </c>
    </row>
    <row r="19" spans="1:5" ht="12.75">
      <c r="A19" s="33" t="s">
        <v>177</v>
      </c>
      <c r="B19" s="32">
        <v>16672.46</v>
      </c>
      <c r="C19" s="32">
        <v>262381.74</v>
      </c>
      <c r="D19" s="32">
        <v>237370.53</v>
      </c>
      <c r="E19" s="32">
        <v>41683.67000000001</v>
      </c>
    </row>
    <row r="20" spans="1:5" ht="12.75">
      <c r="A20" s="33" t="s">
        <v>213</v>
      </c>
      <c r="B20" s="32">
        <v>-28525.69</v>
      </c>
      <c r="C20" s="32">
        <v>20163.36</v>
      </c>
      <c r="D20" s="32">
        <v>10388.16</v>
      </c>
      <c r="E20" s="32">
        <v>-18750.489999999998</v>
      </c>
    </row>
    <row r="21" spans="1:5" ht="12.75">
      <c r="A21" s="33" t="s">
        <v>211</v>
      </c>
      <c r="B21" s="32">
        <v>46462.45</v>
      </c>
      <c r="C21" s="32">
        <v>127077.72</v>
      </c>
      <c r="D21" s="32">
        <v>84645.02</v>
      </c>
      <c r="E21" s="32">
        <v>88895.14999999998</v>
      </c>
    </row>
    <row r="22" spans="1:5" ht="12.75">
      <c r="A22" s="33" t="s">
        <v>180</v>
      </c>
      <c r="B22" s="32">
        <v>10883.43</v>
      </c>
      <c r="C22" s="32">
        <v>34487.28</v>
      </c>
      <c r="D22" s="32">
        <v>23056.81</v>
      </c>
      <c r="E22" s="32">
        <v>22313.9</v>
      </c>
    </row>
    <row r="23" spans="1:5" ht="12.75">
      <c r="A23" s="29" t="s">
        <v>181</v>
      </c>
      <c r="B23" s="30">
        <f>SUM(B8:B22)</f>
        <v>-38631.87999999998</v>
      </c>
      <c r="C23" s="30">
        <f>SUM(C8:C22)</f>
        <v>1525271.22</v>
      </c>
      <c r="D23" s="30">
        <f>D22+D21+D20+D19+D18+D17+D16+D8+D9</f>
        <v>1523600.6400000001</v>
      </c>
      <c r="E23" s="30">
        <f>SUM(E8:E22)</f>
        <v>-36961.30000000008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-42854.19</v>
      </c>
      <c r="C8" s="32">
        <v>199975.56</v>
      </c>
      <c r="D8" s="32">
        <v>218850.7</v>
      </c>
      <c r="E8" s="32">
        <v>-61729.330000000016</v>
      </c>
    </row>
    <row r="9" spans="1:5" ht="12.75">
      <c r="A9" s="33" t="s">
        <v>167</v>
      </c>
      <c r="B9" s="32">
        <v>-360048.22</v>
      </c>
      <c r="C9" s="32">
        <v>498095.4</v>
      </c>
      <c r="D9" s="32">
        <v>895601.16</v>
      </c>
      <c r="E9" s="32">
        <v>-757553.98</v>
      </c>
    </row>
    <row r="10" spans="1:5" ht="12.75">
      <c r="A10" s="33" t="s">
        <v>183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512.07</v>
      </c>
      <c r="E11" s="32"/>
    </row>
    <row r="12" spans="1:5" ht="12.75">
      <c r="A12" s="33" t="s">
        <v>185</v>
      </c>
      <c r="B12" s="32"/>
      <c r="C12" s="39"/>
      <c r="D12" s="32">
        <v>22800.1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5.75" customHeight="1">
      <c r="A14" s="33" t="s">
        <v>196</v>
      </c>
      <c r="B14" s="32"/>
      <c r="C14" s="39"/>
      <c r="D14" s="32">
        <v>1207.53</v>
      </c>
      <c r="E14" s="32"/>
    </row>
    <row r="15" spans="1:5" ht="24">
      <c r="A15" s="33" t="s">
        <v>200</v>
      </c>
      <c r="B15" s="32"/>
      <c r="C15" s="39"/>
      <c r="D15" s="32">
        <v>569.52</v>
      </c>
      <c r="E15" s="32"/>
    </row>
    <row r="16" spans="1:5" ht="12.75">
      <c r="A16" s="33" t="s">
        <v>175</v>
      </c>
      <c r="B16" s="32">
        <v>350990.92</v>
      </c>
      <c r="C16" s="32">
        <v>391874.28</v>
      </c>
      <c r="D16" s="32">
        <v>64737</v>
      </c>
      <c r="E16" s="32">
        <v>678128.2</v>
      </c>
    </row>
    <row r="17" spans="1:5" ht="12.75">
      <c r="A17" s="33" t="s">
        <v>176</v>
      </c>
      <c r="B17" s="32">
        <v>-509.59</v>
      </c>
      <c r="C17" s="32">
        <v>120170.58</v>
      </c>
      <c r="D17" s="32">
        <v>119660.99</v>
      </c>
      <c r="E17" s="32">
        <v>0</v>
      </c>
    </row>
    <row r="18" spans="1:5" ht="12.75">
      <c r="A18" s="33" t="s">
        <v>210</v>
      </c>
      <c r="B18" s="32"/>
      <c r="C18" s="32">
        <v>99933.72</v>
      </c>
      <c r="D18" s="32">
        <v>99933.72</v>
      </c>
      <c r="E18" s="32">
        <v>0</v>
      </c>
    </row>
    <row r="19" spans="1:5" ht="12.75">
      <c r="A19" s="33" t="s">
        <v>177</v>
      </c>
      <c r="B19" s="32">
        <v>-482.46</v>
      </c>
      <c r="C19" s="32">
        <v>315176.1</v>
      </c>
      <c r="D19" s="32">
        <v>305053.89</v>
      </c>
      <c r="E19" s="32">
        <v>9639.749999999942</v>
      </c>
    </row>
    <row r="20" spans="1:5" ht="12.75">
      <c r="A20" s="33" t="s">
        <v>178</v>
      </c>
      <c r="B20" s="32"/>
      <c r="C20" s="32">
        <v>155.04</v>
      </c>
      <c r="D20" s="32">
        <v>155.04</v>
      </c>
      <c r="E20" s="32">
        <v>0</v>
      </c>
    </row>
    <row r="21" spans="1:5" ht="12.75">
      <c r="A21" s="33" t="s">
        <v>213</v>
      </c>
      <c r="B21" s="32">
        <v>91.16</v>
      </c>
      <c r="C21" s="32">
        <v>177.84</v>
      </c>
      <c r="D21" s="32">
        <v>269</v>
      </c>
      <c r="E21" s="32">
        <v>0</v>
      </c>
    </row>
    <row r="22" spans="1:5" ht="12.75">
      <c r="A22" s="33" t="s">
        <v>211</v>
      </c>
      <c r="B22" s="32">
        <v>-48214.74</v>
      </c>
      <c r="C22" s="32">
        <v>136413.6</v>
      </c>
      <c r="D22" s="32">
        <v>84645.02</v>
      </c>
      <c r="E22" s="32">
        <v>3553.840000000011</v>
      </c>
    </row>
    <row r="23" spans="1:5" ht="12.75">
      <c r="A23" s="33" t="s">
        <v>180</v>
      </c>
      <c r="B23" s="32">
        <v>29603.53</v>
      </c>
      <c r="C23" s="32">
        <v>41610.6</v>
      </c>
      <c r="D23" s="32">
        <v>22755.89</v>
      </c>
      <c r="E23" s="32">
        <v>48458.240000000005</v>
      </c>
    </row>
    <row r="24" spans="1:5" ht="28.5" customHeight="1">
      <c r="A24" s="29" t="s">
        <v>181</v>
      </c>
      <c r="B24" s="30">
        <f>SUM(B8:B23)</f>
        <v>-71423.58999999998</v>
      </c>
      <c r="C24" s="30">
        <f>SUM(C8:C23)</f>
        <v>1803582.7200000004</v>
      </c>
      <c r="D24" s="30">
        <f>D23+D22+D21+D20+D19+D18+D17+D16+D9+D8</f>
        <v>1811662.41</v>
      </c>
      <c r="E24" s="30">
        <f>SUM(E8:E23)</f>
        <v>-79503.28000000014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7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214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-68726.71</v>
      </c>
      <c r="C8" s="32">
        <v>232183.5</v>
      </c>
      <c r="D8" s="32">
        <v>254239.87</v>
      </c>
      <c r="E8" s="41">
        <v>-90783.08</v>
      </c>
    </row>
    <row r="9" spans="1:5" ht="12.75">
      <c r="A9" s="33" t="s">
        <v>167</v>
      </c>
      <c r="B9" s="32">
        <v>-782588.37</v>
      </c>
      <c r="C9" s="32">
        <v>540012.86</v>
      </c>
      <c r="D9" s="32">
        <v>1199092.79</v>
      </c>
      <c r="E9" s="41">
        <v>-1441668.3</v>
      </c>
    </row>
    <row r="10" spans="1:5" ht="12.75">
      <c r="A10" s="33" t="s">
        <v>183</v>
      </c>
      <c r="B10" s="32"/>
      <c r="C10" s="39"/>
      <c r="D10" s="32">
        <v>5628.27</v>
      </c>
      <c r="E10" s="41"/>
    </row>
    <row r="11" spans="1:5" ht="12.75">
      <c r="A11" s="33" t="s">
        <v>194</v>
      </c>
      <c r="B11" s="32"/>
      <c r="C11" s="39"/>
      <c r="D11" s="32">
        <v>3623.25</v>
      </c>
      <c r="E11" s="41"/>
    </row>
    <row r="12" spans="1:5" ht="12.75">
      <c r="A12" s="33" t="s">
        <v>203</v>
      </c>
      <c r="B12" s="32"/>
      <c r="C12" s="39"/>
      <c r="D12" s="32">
        <v>26487.01</v>
      </c>
      <c r="E12" s="41"/>
    </row>
    <row r="13" spans="1:5" ht="12.75">
      <c r="A13" s="33" t="s">
        <v>186</v>
      </c>
      <c r="B13" s="32"/>
      <c r="C13" s="39"/>
      <c r="D13" s="32">
        <v>689.44</v>
      </c>
      <c r="E13" s="41"/>
    </row>
    <row r="14" spans="1:5" ht="15.75" customHeight="1">
      <c r="A14" s="33" t="s">
        <v>187</v>
      </c>
      <c r="B14" s="32"/>
      <c r="C14" s="39"/>
      <c r="D14" s="32">
        <v>1402.78</v>
      </c>
      <c r="E14" s="41"/>
    </row>
    <row r="15" spans="1:5" ht="12.75">
      <c r="A15" s="33" t="s">
        <v>197</v>
      </c>
      <c r="B15" s="32"/>
      <c r="C15" s="39"/>
      <c r="D15" s="32">
        <v>125870.82</v>
      </c>
      <c r="E15" s="41"/>
    </row>
    <row r="16" spans="1:5" ht="24">
      <c r="A16" s="33" t="s">
        <v>189</v>
      </c>
      <c r="B16" s="32"/>
      <c r="C16" s="39"/>
      <c r="D16" s="32">
        <v>661.6</v>
      </c>
      <c r="E16" s="41"/>
    </row>
    <row r="17" spans="1:5" ht="12.75">
      <c r="A17" s="33" t="s">
        <v>175</v>
      </c>
      <c r="B17" s="32">
        <v>-611237.49</v>
      </c>
      <c r="C17" s="32">
        <v>455139.15</v>
      </c>
      <c r="D17" s="32">
        <v>1055053.25</v>
      </c>
      <c r="E17" s="41">
        <v>-1211151.59</v>
      </c>
    </row>
    <row r="18" spans="1:5" ht="12.75">
      <c r="A18" s="33" t="s">
        <v>176</v>
      </c>
      <c r="B18" s="32">
        <v>-6405.14</v>
      </c>
      <c r="C18" s="32">
        <v>139560.15</v>
      </c>
      <c r="D18" s="32">
        <v>139560.15</v>
      </c>
      <c r="E18" s="41">
        <v>-6405.14</v>
      </c>
    </row>
    <row r="19" spans="1:5" ht="12.75">
      <c r="A19" s="33" t="s">
        <v>210</v>
      </c>
      <c r="B19" s="32"/>
      <c r="C19" s="32">
        <v>97420.08</v>
      </c>
      <c r="D19" s="32">
        <v>97420.08</v>
      </c>
      <c r="E19" s="41">
        <v>0</v>
      </c>
    </row>
    <row r="20" spans="1:5" ht="12.75">
      <c r="A20" s="33" t="s">
        <v>177</v>
      </c>
      <c r="B20" s="32">
        <v>-70892.06</v>
      </c>
      <c r="C20" s="32">
        <v>307491.36</v>
      </c>
      <c r="D20" s="32">
        <v>354382.67</v>
      </c>
      <c r="E20" s="41">
        <v>-117783.37</v>
      </c>
    </row>
    <row r="21" spans="1:5" ht="12.75">
      <c r="A21" s="33" t="s">
        <v>178</v>
      </c>
      <c r="B21" s="32"/>
      <c r="C21" s="32">
        <v>320.64</v>
      </c>
      <c r="D21" s="32">
        <v>320.64</v>
      </c>
      <c r="E21" s="41">
        <v>0</v>
      </c>
    </row>
    <row r="22" spans="1:5" ht="24">
      <c r="A22" s="33" t="s">
        <v>179</v>
      </c>
      <c r="B22" s="32">
        <v>12860.44</v>
      </c>
      <c r="C22" s="32">
        <v>53712.6</v>
      </c>
      <c r="D22" s="32">
        <v>37814.54</v>
      </c>
      <c r="E22" s="37">
        <v>28758.5</v>
      </c>
    </row>
    <row r="23" spans="1:5" ht="12.75">
      <c r="A23" s="33" t="s">
        <v>211</v>
      </c>
      <c r="B23" s="32">
        <v>384231.15</v>
      </c>
      <c r="C23" s="32">
        <v>373067.22</v>
      </c>
      <c r="D23" s="32">
        <v>317516.39</v>
      </c>
      <c r="E23" s="41">
        <v>439781.98</v>
      </c>
    </row>
    <row r="24" spans="1:5" ht="18.75" customHeight="1">
      <c r="A24" s="33" t="s">
        <v>180</v>
      </c>
      <c r="B24" s="32">
        <v>48683.63</v>
      </c>
      <c r="C24" s="32">
        <v>47530.45</v>
      </c>
      <c r="D24" s="32">
        <v>28858.12</v>
      </c>
      <c r="E24" s="37">
        <v>67355.96</v>
      </c>
    </row>
    <row r="25" spans="1:5" ht="12.75">
      <c r="A25" s="29" t="s">
        <v>181</v>
      </c>
      <c r="B25" s="30">
        <f>SUM(B8:B24)</f>
        <v>-1094074.5499999998</v>
      </c>
      <c r="C25" s="30">
        <f>SUM(C8:C24)</f>
        <v>2246438.0100000002</v>
      </c>
      <c r="D25" s="30">
        <f>D8+D9+D17+D18+D19+D20+D21+D22+D23+D24</f>
        <v>3484258.5000000005</v>
      </c>
      <c r="E25" s="42">
        <f>SUM(E8:E24)</f>
        <v>-2331895.0400000005</v>
      </c>
    </row>
    <row r="26" ht="15" customHeight="1">
      <c r="D26" s="38"/>
    </row>
    <row r="27" ht="12.75">
      <c r="D27" s="38"/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-20378.47</v>
      </c>
      <c r="C8" s="32">
        <v>178177.74</v>
      </c>
      <c r="D8" s="32">
        <v>171793.03</v>
      </c>
      <c r="E8" s="32">
        <v>-13993.76000000001</v>
      </c>
    </row>
    <row r="9" spans="1:5" ht="12.75">
      <c r="A9" s="33" t="s">
        <v>167</v>
      </c>
      <c r="B9" s="32">
        <v>-398438.93</v>
      </c>
      <c r="C9" s="32">
        <v>407149.7</v>
      </c>
      <c r="D9" s="32">
        <v>754452.01</v>
      </c>
      <c r="E9" s="32">
        <v>-745741.24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3898.38</v>
      </c>
      <c r="E11" s="32"/>
    </row>
    <row r="12" spans="1:5" ht="12.75">
      <c r="A12" s="33" t="s">
        <v>185</v>
      </c>
      <c r="B12" s="32"/>
      <c r="C12" s="39"/>
      <c r="D12" s="32">
        <v>17897.59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947.89</v>
      </c>
      <c r="E14" s="32"/>
    </row>
    <row r="15" spans="1:5" ht="12.75">
      <c r="A15" s="33" t="s">
        <v>197</v>
      </c>
      <c r="B15" s="32"/>
      <c r="C15" s="39"/>
      <c r="D15" s="32">
        <v>27135</v>
      </c>
      <c r="E15" s="32"/>
    </row>
    <row r="16" spans="1:5" ht="24">
      <c r="A16" s="33" t="s">
        <v>200</v>
      </c>
      <c r="B16" s="32"/>
      <c r="C16" s="39"/>
      <c r="D16" s="32">
        <v>447.07</v>
      </c>
      <c r="E16" s="32"/>
    </row>
    <row r="17" spans="1:5" ht="12.75">
      <c r="A17" s="33" t="s">
        <v>175</v>
      </c>
      <c r="B17" s="32">
        <v>428862.36</v>
      </c>
      <c r="C17" s="32">
        <v>349160.52</v>
      </c>
      <c r="D17" s="32">
        <v>207690.21</v>
      </c>
      <c r="E17" s="32">
        <v>570332.67</v>
      </c>
    </row>
    <row r="18" spans="1:5" ht="12.75">
      <c r="A18" s="33" t="s">
        <v>176</v>
      </c>
      <c r="B18" s="32">
        <v>-1729.63</v>
      </c>
      <c r="C18" s="32">
        <v>107072.16</v>
      </c>
      <c r="D18" s="32">
        <v>106023.61</v>
      </c>
      <c r="E18" s="32">
        <v>-681.0800000000017</v>
      </c>
    </row>
    <row r="19" spans="1:5" ht="12.75">
      <c r="A19" s="33" t="s">
        <v>177</v>
      </c>
      <c r="B19" s="32">
        <v>-19020.88</v>
      </c>
      <c r="C19" s="32">
        <v>228113.4</v>
      </c>
      <c r="D19" s="32">
        <v>239460.68</v>
      </c>
      <c r="E19" s="32">
        <v>-30368.160000000003</v>
      </c>
    </row>
    <row r="20" spans="1:5" ht="12.75">
      <c r="A20" s="33" t="s">
        <v>178</v>
      </c>
      <c r="B20" s="32"/>
      <c r="C20" s="32">
        <v>125.64</v>
      </c>
      <c r="D20" s="32">
        <v>125.64</v>
      </c>
      <c r="E20" s="32">
        <v>0</v>
      </c>
    </row>
    <row r="21" spans="1:5" ht="24">
      <c r="A21" s="33" t="s">
        <v>179</v>
      </c>
      <c r="B21" s="32">
        <v>2586.8</v>
      </c>
      <c r="C21" s="32">
        <v>41224.3</v>
      </c>
      <c r="D21" s="32">
        <v>37814.54</v>
      </c>
      <c r="E21" s="32">
        <v>5996.560000000005</v>
      </c>
    </row>
    <row r="22" spans="1:5" ht="12.75">
      <c r="A22" s="33" t="s">
        <v>180</v>
      </c>
      <c r="B22" s="32">
        <v>8214.53</v>
      </c>
      <c r="C22" s="32">
        <v>36346.8</v>
      </c>
      <c r="D22" s="32">
        <v>23827.36</v>
      </c>
      <c r="E22" s="32">
        <v>20733.97</v>
      </c>
    </row>
    <row r="23" spans="1:5" ht="12.75">
      <c r="A23" s="29" t="s">
        <v>181</v>
      </c>
      <c r="B23" s="30">
        <f>SUM(B8:B22)</f>
        <v>95.77999999996155</v>
      </c>
      <c r="C23" s="30">
        <f>SUM(C8:C22)</f>
        <v>1347370.26</v>
      </c>
      <c r="D23" s="30">
        <f>D22+D21+D20+D17+D18+D19+D8+D9</f>
        <v>1541187.08</v>
      </c>
      <c r="E23" s="30">
        <f>SUM(E8:E22)</f>
        <v>-193721.03999999998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-11646.76</v>
      </c>
      <c r="C8" s="37">
        <v>98016.27</v>
      </c>
      <c r="D8" s="32">
        <v>97008.46</v>
      </c>
      <c r="E8" s="32">
        <v>-10638.949999999997</v>
      </c>
    </row>
    <row r="9" spans="1:5" ht="12.75">
      <c r="A9" s="33" t="s">
        <v>167</v>
      </c>
      <c r="B9" s="32">
        <v>-199502.67</v>
      </c>
      <c r="C9" s="37">
        <v>237377.14</v>
      </c>
      <c r="D9" s="32">
        <v>426338.13</v>
      </c>
      <c r="E9" s="32">
        <v>-388463.66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2719.8</v>
      </c>
      <c r="E11" s="32"/>
    </row>
    <row r="12" spans="1:5" ht="12.75">
      <c r="A12" s="33" t="s">
        <v>203</v>
      </c>
      <c r="B12" s="32"/>
      <c r="C12" s="37"/>
      <c r="D12" s="32">
        <v>10106.28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535.22</v>
      </c>
      <c r="E14" s="32"/>
    </row>
    <row r="15" spans="1:5" ht="15.75" customHeight="1">
      <c r="A15" s="33" t="s">
        <v>188</v>
      </c>
      <c r="B15" s="32"/>
      <c r="C15" s="37"/>
      <c r="D15" s="32">
        <v>5616</v>
      </c>
      <c r="E15" s="32"/>
    </row>
    <row r="16" spans="1:5" ht="24">
      <c r="A16" s="33" t="s">
        <v>200</v>
      </c>
      <c r="B16" s="32"/>
      <c r="C16" s="37"/>
      <c r="D16" s="32">
        <v>252.42</v>
      </c>
      <c r="E16" s="32"/>
    </row>
    <row r="17" spans="1:5" ht="12.75">
      <c r="A17" s="33" t="s">
        <v>175</v>
      </c>
      <c r="B17" s="32">
        <v>-192000.32</v>
      </c>
      <c r="C17" s="37">
        <v>192074.44</v>
      </c>
      <c r="D17" s="32">
        <v>172786.01</v>
      </c>
      <c r="E17" s="32">
        <v>-172711.89</v>
      </c>
    </row>
    <row r="18" spans="1:5" ht="12.75">
      <c r="A18" s="33" t="s">
        <v>176</v>
      </c>
      <c r="B18" s="32">
        <v>-0.03</v>
      </c>
      <c r="C18" s="37">
        <v>58900.78</v>
      </c>
      <c r="D18" s="32">
        <v>58900.75</v>
      </c>
      <c r="E18" s="32">
        <v>0</v>
      </c>
    </row>
    <row r="19" spans="1:5" ht="12.75">
      <c r="A19" s="33" t="s">
        <v>177</v>
      </c>
      <c r="B19" s="32">
        <v>14029.61</v>
      </c>
      <c r="C19" s="37">
        <v>154481.25</v>
      </c>
      <c r="D19" s="32">
        <v>135219.31</v>
      </c>
      <c r="E19" s="32">
        <v>33291.54999999999</v>
      </c>
    </row>
    <row r="20" spans="1:5" ht="12.75">
      <c r="A20" s="33" t="s">
        <v>178</v>
      </c>
      <c r="B20" s="32"/>
      <c r="C20" s="37">
        <v>485.76</v>
      </c>
      <c r="D20" s="32">
        <v>485.76</v>
      </c>
      <c r="E20" s="32">
        <v>0</v>
      </c>
    </row>
    <row r="21" spans="1:5" ht="24">
      <c r="A21" s="33" t="s">
        <v>179</v>
      </c>
      <c r="B21" s="32">
        <v>-13588.68</v>
      </c>
      <c r="C21" s="37">
        <v>22677.7</v>
      </c>
      <c r="D21" s="32">
        <v>37814.54</v>
      </c>
      <c r="E21" s="32">
        <v>-28725.52</v>
      </c>
    </row>
    <row r="22" spans="1:5" ht="12.75">
      <c r="A22" s="33" t="s">
        <v>180</v>
      </c>
      <c r="B22" s="32">
        <v>-30964.06</v>
      </c>
      <c r="C22" s="37">
        <v>18568.27</v>
      </c>
      <c r="D22" s="32">
        <v>22663.36</v>
      </c>
      <c r="E22" s="32">
        <v>-35059.15</v>
      </c>
    </row>
    <row r="23" spans="1:5" ht="12.75">
      <c r="A23" s="29" t="s">
        <v>181</v>
      </c>
      <c r="B23" s="30">
        <f>SUM(B8:B22)</f>
        <v>-433672.91000000003</v>
      </c>
      <c r="C23" s="31">
        <f>SUM(C8:C22)</f>
        <v>782581.6100000001</v>
      </c>
      <c r="D23" s="30">
        <f>D22+D21+D20+D19+D18+D17+D9+D8</f>
        <v>951216.32</v>
      </c>
      <c r="E23" s="30">
        <f>SUM(E8:E22)</f>
        <v>-602307.62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6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-29007.55</v>
      </c>
      <c r="C8" s="37">
        <v>227886.3</v>
      </c>
      <c r="D8" s="32">
        <v>226377.63</v>
      </c>
      <c r="E8" s="32">
        <v>-27498.880000000005</v>
      </c>
    </row>
    <row r="9" spans="1:5" ht="12.75">
      <c r="A9" s="33" t="s">
        <v>167</v>
      </c>
      <c r="B9" s="32">
        <v>-602803.25</v>
      </c>
      <c r="C9" s="37">
        <v>551434.42</v>
      </c>
      <c r="D9" s="32">
        <v>1015657.72</v>
      </c>
      <c r="E9" s="32">
        <v>-1067026.5499999998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6346.2</v>
      </c>
      <c r="E11" s="32"/>
    </row>
    <row r="12" spans="1:5" ht="12.75">
      <c r="A12" s="33" t="s">
        <v>203</v>
      </c>
      <c r="B12" s="32"/>
      <c r="C12" s="37"/>
      <c r="D12" s="32">
        <v>23584.28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1249.06</v>
      </c>
      <c r="E14" s="32"/>
    </row>
    <row r="15" spans="1:5" ht="15.75" customHeight="1">
      <c r="A15" s="33" t="s">
        <v>188</v>
      </c>
      <c r="B15" s="32"/>
      <c r="C15" s="37"/>
      <c r="D15" s="32">
        <v>60885</v>
      </c>
      <c r="E15" s="32"/>
    </row>
    <row r="16" spans="1:5" ht="24">
      <c r="A16" s="33" t="s">
        <v>200</v>
      </c>
      <c r="B16" s="32"/>
      <c r="C16" s="37"/>
      <c r="D16" s="32">
        <v>589.08</v>
      </c>
      <c r="E16" s="32"/>
    </row>
    <row r="17" spans="1:5" ht="12.75">
      <c r="A17" s="33" t="s">
        <v>175</v>
      </c>
      <c r="B17" s="32">
        <v>777928.2</v>
      </c>
      <c r="C17" s="37">
        <v>444186.56</v>
      </c>
      <c r="D17" s="32">
        <v>803295.78</v>
      </c>
      <c r="E17" s="32">
        <v>418818.98</v>
      </c>
    </row>
    <row r="18" spans="1:5" ht="12.75">
      <c r="A18" s="33" t="s">
        <v>176</v>
      </c>
      <c r="B18" s="32">
        <v>-3296.83</v>
      </c>
      <c r="C18" s="37">
        <v>136933.74</v>
      </c>
      <c r="D18" s="32">
        <v>135012.33</v>
      </c>
      <c r="E18" s="32">
        <v>-1375.4199999999837</v>
      </c>
    </row>
    <row r="19" spans="1:5" ht="12.75">
      <c r="A19" s="33" t="s">
        <v>177</v>
      </c>
      <c r="B19" s="32">
        <v>33061.15</v>
      </c>
      <c r="C19" s="37">
        <v>359140.16</v>
      </c>
      <c r="D19" s="32">
        <v>315545.72</v>
      </c>
      <c r="E19" s="32">
        <v>76655.59000000003</v>
      </c>
    </row>
    <row r="20" spans="1:5" ht="24">
      <c r="A20" s="33" t="s">
        <v>179</v>
      </c>
      <c r="B20" s="32">
        <v>12662.59</v>
      </c>
      <c r="C20" s="37">
        <v>52727.14</v>
      </c>
      <c r="D20" s="32">
        <v>37814.54</v>
      </c>
      <c r="E20" s="32">
        <v>27575.189999999995</v>
      </c>
    </row>
    <row r="21" spans="1:5" ht="12.75">
      <c r="A21" s="33" t="s">
        <v>180</v>
      </c>
      <c r="B21" s="32">
        <v>30343.03</v>
      </c>
      <c r="C21" s="37">
        <v>43167</v>
      </c>
      <c r="D21" s="32">
        <v>22663.36</v>
      </c>
      <c r="E21" s="32">
        <v>50846.67</v>
      </c>
    </row>
    <row r="22" spans="1:5" ht="12.75">
      <c r="A22" s="29" t="s">
        <v>181</v>
      </c>
      <c r="B22" s="30">
        <f>SUM(B8:B21)</f>
        <v>218887.3399999999</v>
      </c>
      <c r="C22" s="31">
        <f>SUM(C8:C21)</f>
        <v>1815475.3199999998</v>
      </c>
      <c r="D22" s="30">
        <f>D21+D20+D19+D18+D17+D8+D9</f>
        <v>2556367.08</v>
      </c>
      <c r="E22" s="30">
        <f>SUM(E8:E21)</f>
        <v>-522004.41999999963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-16563.23</v>
      </c>
      <c r="C8" s="37">
        <v>141942.96</v>
      </c>
      <c r="D8" s="32">
        <v>137219.99</v>
      </c>
      <c r="E8" s="32">
        <v>-11840.259999999995</v>
      </c>
    </row>
    <row r="9" spans="1:5" ht="12.75">
      <c r="A9" s="33" t="s">
        <v>167</v>
      </c>
      <c r="B9" s="37">
        <v>-301168.14</v>
      </c>
      <c r="C9" s="37">
        <v>319960.18</v>
      </c>
      <c r="D9" s="32">
        <v>606592.69</v>
      </c>
      <c r="E9" s="32">
        <v>-587800.6499999999</v>
      </c>
    </row>
    <row r="10" spans="1:5" ht="12.75">
      <c r="A10" s="33" t="s">
        <v>193</v>
      </c>
      <c r="B10" s="37"/>
      <c r="C10" s="37"/>
      <c r="D10" s="32">
        <v>3309.31</v>
      </c>
      <c r="E10" s="32"/>
    </row>
    <row r="11" spans="1:5" ht="12.75">
      <c r="A11" s="33" t="s">
        <v>184</v>
      </c>
      <c r="B11" s="37"/>
      <c r="C11" s="37"/>
      <c r="D11" s="32">
        <v>2855.79</v>
      </c>
      <c r="E11" s="32"/>
    </row>
    <row r="12" spans="1:5" ht="12.75">
      <c r="A12" s="33" t="s">
        <v>203</v>
      </c>
      <c r="B12" s="37"/>
      <c r="C12" s="37"/>
      <c r="D12" s="32">
        <v>14295.75</v>
      </c>
      <c r="E12" s="32"/>
    </row>
    <row r="13" spans="1:5" ht="12.75">
      <c r="A13" s="33" t="s">
        <v>195</v>
      </c>
      <c r="B13" s="37"/>
      <c r="C13" s="37"/>
      <c r="D13" s="32">
        <v>689.44</v>
      </c>
      <c r="E13" s="32"/>
    </row>
    <row r="14" spans="1:5" ht="12.75">
      <c r="A14" s="33" t="s">
        <v>187</v>
      </c>
      <c r="B14" s="37"/>
      <c r="C14" s="37"/>
      <c r="D14" s="32">
        <v>757.12</v>
      </c>
      <c r="E14" s="32"/>
    </row>
    <row r="15" spans="1:5" ht="15.75" customHeight="1">
      <c r="A15" s="33" t="s">
        <v>188</v>
      </c>
      <c r="B15" s="37"/>
      <c r="C15" s="37"/>
      <c r="D15" s="32">
        <v>14202</v>
      </c>
      <c r="E15" s="32"/>
    </row>
    <row r="16" spans="1:5" ht="24">
      <c r="A16" s="33" t="s">
        <v>200</v>
      </c>
      <c r="B16" s="37"/>
      <c r="C16" s="37"/>
      <c r="D16" s="32">
        <v>357.08</v>
      </c>
      <c r="E16" s="32"/>
    </row>
    <row r="17" spans="1:5" ht="12.75">
      <c r="A17" s="33" t="s">
        <v>175</v>
      </c>
      <c r="B17" s="37">
        <v>268470.87</v>
      </c>
      <c r="C17" s="37">
        <v>278114.1</v>
      </c>
      <c r="D17" s="32">
        <v>10152</v>
      </c>
      <c r="E17" s="32">
        <v>536432.97</v>
      </c>
    </row>
    <row r="18" spans="1:5" ht="12.75">
      <c r="A18" s="33" t="s">
        <v>176</v>
      </c>
      <c r="B18" s="37">
        <v>0.22</v>
      </c>
      <c r="C18" s="37">
        <v>85289.67</v>
      </c>
      <c r="D18" s="32">
        <v>85289.89</v>
      </c>
      <c r="E18" s="32">
        <v>0</v>
      </c>
    </row>
    <row r="19" spans="1:5" ht="12.75">
      <c r="A19" s="33" t="s">
        <v>177</v>
      </c>
      <c r="B19" s="37">
        <v>-26031.38</v>
      </c>
      <c r="C19" s="37">
        <v>170701.74</v>
      </c>
      <c r="D19" s="32">
        <v>191269.5</v>
      </c>
      <c r="E19" s="32">
        <v>-46599.140000000014</v>
      </c>
    </row>
    <row r="20" spans="1:5" ht="24">
      <c r="A20" s="33" t="s">
        <v>179</v>
      </c>
      <c r="B20" s="37">
        <v>-4884.13</v>
      </c>
      <c r="C20" s="37">
        <v>32837.21</v>
      </c>
      <c r="D20" s="32">
        <v>37814.54</v>
      </c>
      <c r="E20" s="32">
        <v>-9861.460000000003</v>
      </c>
    </row>
    <row r="21" spans="1:5" ht="12.75">
      <c r="A21" s="33" t="s">
        <v>180</v>
      </c>
      <c r="B21" s="37">
        <v>-43757.16</v>
      </c>
      <c r="C21" s="37">
        <v>26154.06</v>
      </c>
      <c r="D21" s="32">
        <v>19179.82</v>
      </c>
      <c r="E21" s="32">
        <v>-36782.92</v>
      </c>
    </row>
    <row r="22" spans="1:5" ht="12.75">
      <c r="A22" s="29" t="s">
        <v>181</v>
      </c>
      <c r="B22" s="31">
        <f>SUM(B7:B21)</f>
        <v>-123932.95000000001</v>
      </c>
      <c r="C22" s="31">
        <f>SUM(C8:C21)</f>
        <v>1054999.92</v>
      </c>
      <c r="D22" s="30">
        <f>D21+D20+D19+D18+D17+D8+D9</f>
        <v>1087518.43</v>
      </c>
      <c r="E22" s="30">
        <f>B22+C22-D22</f>
        <v>-156451.45999999996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-18375.62</v>
      </c>
      <c r="C8" s="37">
        <v>166361.52</v>
      </c>
      <c r="D8" s="32">
        <v>162915.05</v>
      </c>
      <c r="E8" s="32">
        <v>-14929.149999999994</v>
      </c>
    </row>
    <row r="9" spans="1:5" ht="12.75">
      <c r="A9" s="33" t="s">
        <v>167</v>
      </c>
      <c r="B9" s="32">
        <v>-318765.35</v>
      </c>
      <c r="C9" s="37">
        <v>401671.44</v>
      </c>
      <c r="D9" s="32">
        <v>764338.24</v>
      </c>
      <c r="E9" s="32">
        <v>-681432.1499999999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4533</v>
      </c>
      <c r="E11" s="32"/>
    </row>
    <row r="12" spans="1:5" ht="12.75">
      <c r="A12" s="33" t="s">
        <v>203</v>
      </c>
      <c r="B12" s="32"/>
      <c r="C12" s="37"/>
      <c r="D12" s="32">
        <v>16972.69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898.9</v>
      </c>
      <c r="E14" s="32"/>
    </row>
    <row r="15" spans="1:5" ht="15.75" customHeight="1">
      <c r="A15" s="33" t="s">
        <v>188</v>
      </c>
      <c r="B15" s="32"/>
      <c r="C15" s="37"/>
      <c r="D15" s="32">
        <v>51246</v>
      </c>
      <c r="E15" s="32"/>
    </row>
    <row r="16" spans="1:5" ht="24">
      <c r="A16" s="33" t="s">
        <v>200</v>
      </c>
      <c r="B16" s="32"/>
      <c r="C16" s="37"/>
      <c r="D16" s="32">
        <v>423.93</v>
      </c>
      <c r="E16" s="32"/>
    </row>
    <row r="17" spans="1:5" ht="12.75">
      <c r="A17" s="33" t="s">
        <v>175</v>
      </c>
      <c r="B17" s="32">
        <v>347241.31</v>
      </c>
      <c r="C17" s="37">
        <v>326005.92</v>
      </c>
      <c r="D17" s="32">
        <v>439342.42</v>
      </c>
      <c r="E17" s="32">
        <v>233904.81</v>
      </c>
    </row>
    <row r="18" spans="1:5" ht="12.75">
      <c r="A18" s="33" t="s">
        <v>176</v>
      </c>
      <c r="B18" s="32">
        <v>-0.32</v>
      </c>
      <c r="C18" s="37">
        <v>99971.88</v>
      </c>
      <c r="D18" s="32">
        <v>99972.56</v>
      </c>
      <c r="E18" s="32">
        <v>-1</v>
      </c>
    </row>
    <row r="19" spans="1:5" ht="12.75">
      <c r="A19" s="33" t="s">
        <v>177</v>
      </c>
      <c r="B19" s="32">
        <v>24329.85</v>
      </c>
      <c r="C19" s="37">
        <v>260305.44</v>
      </c>
      <c r="D19" s="32">
        <v>227085.77</v>
      </c>
      <c r="E19" s="32">
        <v>57549.51999999999</v>
      </c>
    </row>
    <row r="20" spans="1:5" ht="12.75">
      <c r="A20" s="33" t="s">
        <v>178</v>
      </c>
      <c r="B20" s="32"/>
      <c r="C20" s="37">
        <v>613.92</v>
      </c>
      <c r="D20" s="32">
        <v>613.92</v>
      </c>
      <c r="E20" s="32">
        <v>0</v>
      </c>
    </row>
    <row r="21" spans="1:5" ht="24">
      <c r="A21" s="33" t="s">
        <v>179</v>
      </c>
      <c r="B21" s="32">
        <v>817.94</v>
      </c>
      <c r="C21" s="37">
        <v>38490.36</v>
      </c>
      <c r="D21" s="32">
        <v>37814.54</v>
      </c>
      <c r="E21" s="32">
        <v>1493.760000000002</v>
      </c>
    </row>
    <row r="22" spans="1:5" ht="12.75">
      <c r="A22" s="33" t="s">
        <v>180</v>
      </c>
      <c r="B22" s="32">
        <v>-28645.05</v>
      </c>
      <c r="C22" s="37">
        <v>31490.28</v>
      </c>
      <c r="D22" s="32">
        <v>19179.82</v>
      </c>
      <c r="E22" s="32">
        <v>-16334.59</v>
      </c>
    </row>
    <row r="23" spans="1:5" ht="12.75">
      <c r="A23" s="29" t="s">
        <v>181</v>
      </c>
      <c r="B23" s="30">
        <f>SUM(B8:B22)</f>
        <v>6602.7600000000275</v>
      </c>
      <c r="C23" s="31">
        <f>SUM(C8:C22)</f>
        <v>1324910.76</v>
      </c>
      <c r="D23" s="30">
        <f>D22+D21+D20+D19+D18+D17+D8+D9</f>
        <v>1751262.32</v>
      </c>
      <c r="E23" s="30">
        <f>SUM(E8:E22)</f>
        <v>-419748.8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2">
      <selection activeCell="D22" sqref="D22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-18611.72</v>
      </c>
      <c r="C8" s="32">
        <v>82582.08</v>
      </c>
      <c r="D8" s="32">
        <v>90871.3</v>
      </c>
      <c r="E8" s="32">
        <v>-26900.94</v>
      </c>
    </row>
    <row r="9" spans="1:5" ht="12.75">
      <c r="A9" s="33" t="s">
        <v>167</v>
      </c>
      <c r="B9" s="32">
        <v>-198125.69</v>
      </c>
      <c r="C9" s="32">
        <v>199587.49</v>
      </c>
      <c r="D9" s="32">
        <v>352505.14</v>
      </c>
      <c r="E9" s="32">
        <v>-351043.34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187.59</v>
      </c>
      <c r="E11" s="32"/>
    </row>
    <row r="12" spans="1:5" ht="12.75">
      <c r="A12" s="33" t="s">
        <v>203</v>
      </c>
      <c r="B12" s="32"/>
      <c r="C12" s="39"/>
      <c r="D12" s="32">
        <v>9467.1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501.39</v>
      </c>
      <c r="E14" s="32"/>
    </row>
    <row r="15" spans="1:5" ht="15.75" customHeight="1">
      <c r="A15" s="33" t="s">
        <v>188</v>
      </c>
      <c r="B15" s="32"/>
      <c r="C15" s="39"/>
      <c r="D15" s="32">
        <v>39528</v>
      </c>
      <c r="E15" s="32"/>
    </row>
    <row r="16" spans="1:5" ht="12.75">
      <c r="A16" s="33" t="s">
        <v>175</v>
      </c>
      <c r="B16" s="32">
        <v>123370.34</v>
      </c>
      <c r="C16" s="32">
        <v>161828.64</v>
      </c>
      <c r="D16" s="32">
        <v>555156.4</v>
      </c>
      <c r="E16" s="32">
        <v>-269957.42000000004</v>
      </c>
    </row>
    <row r="17" spans="1:5" ht="12.75">
      <c r="A17" s="33" t="s">
        <v>176</v>
      </c>
      <c r="B17" s="32">
        <v>-403.86</v>
      </c>
      <c r="C17" s="32">
        <v>49625.58</v>
      </c>
      <c r="D17" s="32">
        <v>49221.72</v>
      </c>
      <c r="E17" s="32">
        <v>0</v>
      </c>
    </row>
    <row r="18" spans="1:5" ht="12.75">
      <c r="A18" s="33" t="s">
        <v>177</v>
      </c>
      <c r="B18" s="32">
        <v>-7558.79</v>
      </c>
      <c r="C18" s="32">
        <v>123213.18</v>
      </c>
      <c r="D18" s="32">
        <v>126664.57</v>
      </c>
      <c r="E18" s="32">
        <v>-11010.180000000008</v>
      </c>
    </row>
    <row r="19" spans="1:5" ht="12.75">
      <c r="A19" s="33" t="s">
        <v>178</v>
      </c>
      <c r="B19" s="32">
        <v>465.12</v>
      </c>
      <c r="C19" s="32">
        <v>787.43</v>
      </c>
      <c r="D19" s="32">
        <v>787.43</v>
      </c>
      <c r="E19" s="32">
        <v>465.12</v>
      </c>
    </row>
    <row r="20" spans="1:5" ht="12.75">
      <c r="A20" s="33" t="s">
        <v>180</v>
      </c>
      <c r="B20" s="32">
        <v>2990.78</v>
      </c>
      <c r="C20" s="32">
        <v>3238.44</v>
      </c>
      <c r="D20" s="32">
        <v>3238.44</v>
      </c>
      <c r="E20" s="32">
        <v>2990.78</v>
      </c>
    </row>
    <row r="21" spans="1:5" ht="12.75">
      <c r="A21" s="29" t="s">
        <v>181</v>
      </c>
      <c r="B21" s="30">
        <f>SUM(B8:B20)</f>
        <v>-97873.82</v>
      </c>
      <c r="C21" s="30">
        <f>SUM(C8:C20)</f>
        <v>620862.84</v>
      </c>
      <c r="D21" s="30">
        <f>D20+D19+D18+D17+D16+D8+D9</f>
        <v>1178445</v>
      </c>
      <c r="E21" s="30">
        <f>SUM(E8:E20)</f>
        <v>-655455.9800000001</v>
      </c>
    </row>
    <row r="22" ht="15" customHeight="1"/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-23055.59</v>
      </c>
      <c r="C8" s="32">
        <v>124831.2</v>
      </c>
      <c r="D8" s="32">
        <v>260477.2</v>
      </c>
      <c r="E8" s="32">
        <v>-158701.59000000003</v>
      </c>
    </row>
    <row r="9" spans="1:5" ht="12.75">
      <c r="A9" s="33" t="s">
        <v>167</v>
      </c>
      <c r="B9" s="32">
        <v>-324414.41</v>
      </c>
      <c r="C9" s="32">
        <v>300245.7</v>
      </c>
      <c r="D9" s="32">
        <v>642088.38</v>
      </c>
      <c r="E9" s="32">
        <v>-666257.09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766.5</v>
      </c>
      <c r="E11" s="32"/>
    </row>
    <row r="12" spans="1:5" ht="12.75">
      <c r="A12" s="33" t="s">
        <v>203</v>
      </c>
      <c r="B12" s="32"/>
      <c r="C12" s="39"/>
      <c r="D12" s="32">
        <v>13568.4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718.61</v>
      </c>
      <c r="E14" s="32"/>
    </row>
    <row r="15" spans="1:5" ht="15.75" customHeight="1">
      <c r="A15" s="33" t="s">
        <v>188</v>
      </c>
      <c r="B15" s="32"/>
      <c r="C15" s="39"/>
      <c r="D15" s="32">
        <v>52408.71</v>
      </c>
      <c r="E15" s="32"/>
    </row>
    <row r="16" spans="1:5" ht="24">
      <c r="A16" s="33" t="s">
        <v>200</v>
      </c>
      <c r="B16" s="32"/>
      <c r="C16" s="39"/>
      <c r="D16" s="32">
        <v>338.92</v>
      </c>
      <c r="E16" s="32"/>
    </row>
    <row r="17" spans="1:5" ht="12.75">
      <c r="A17" s="33" t="s">
        <v>175</v>
      </c>
      <c r="B17" s="32">
        <v>52724.63</v>
      </c>
      <c r="C17" s="32">
        <v>238972.54</v>
      </c>
      <c r="D17" s="32">
        <v>397546.12</v>
      </c>
      <c r="E17" s="32">
        <v>-105848.95000000001</v>
      </c>
    </row>
    <row r="18" spans="1:5" ht="12.75">
      <c r="A18" s="33" t="s">
        <v>176</v>
      </c>
      <c r="B18" s="32">
        <v>-1200.5</v>
      </c>
      <c r="C18" s="32">
        <v>75014.92</v>
      </c>
      <c r="D18" s="32">
        <v>73014.92</v>
      </c>
      <c r="E18" s="32">
        <v>799.5</v>
      </c>
    </row>
    <row r="19" spans="1:5" ht="12.75">
      <c r="A19" s="33" t="s">
        <v>177</v>
      </c>
      <c r="B19" s="32">
        <v>2335.07</v>
      </c>
      <c r="C19" s="32">
        <v>190897.14</v>
      </c>
      <c r="D19" s="32">
        <v>181538.37</v>
      </c>
      <c r="E19" s="32">
        <v>11693.840000000026</v>
      </c>
    </row>
    <row r="20" spans="1:5" ht="12.75">
      <c r="A20" s="33" t="s">
        <v>178</v>
      </c>
      <c r="B20" s="32"/>
      <c r="C20" s="32">
        <v>1434.24</v>
      </c>
      <c r="D20" s="32">
        <v>1434.24</v>
      </c>
      <c r="E20" s="32">
        <v>0</v>
      </c>
    </row>
    <row r="21" spans="1:5" ht="24">
      <c r="A21" s="33" t="s">
        <v>179</v>
      </c>
      <c r="B21" s="32">
        <v>17402.49</v>
      </c>
      <c r="C21" s="32">
        <v>28881.84</v>
      </c>
      <c r="D21" s="32">
        <v>37814.54</v>
      </c>
      <c r="E21" s="32">
        <v>8469.79</v>
      </c>
    </row>
    <row r="22" spans="1:5" ht="12.75">
      <c r="A22" s="33" t="s">
        <v>211</v>
      </c>
      <c r="B22" s="32">
        <v>84983.84</v>
      </c>
      <c r="C22" s="32">
        <v>72561.36</v>
      </c>
      <c r="D22" s="32">
        <v>83031.24</v>
      </c>
      <c r="E22" s="32">
        <v>74513.96</v>
      </c>
    </row>
    <row r="23" spans="1:5" ht="12.75">
      <c r="A23" s="33" t="s">
        <v>180</v>
      </c>
      <c r="B23" s="32">
        <v>44987.34</v>
      </c>
      <c r="C23" s="32">
        <v>25808.88</v>
      </c>
      <c r="D23" s="32">
        <v>1666.99</v>
      </c>
      <c r="E23" s="32">
        <v>69129.23</v>
      </c>
    </row>
    <row r="24" spans="1:5" ht="12.75">
      <c r="A24" s="29" t="s">
        <v>181</v>
      </c>
      <c r="B24" s="30">
        <f>SUM(B8:B23)</f>
        <v>-146237.13</v>
      </c>
      <c r="C24" s="30">
        <f>SUM(C8:C23)</f>
        <v>1058647.82</v>
      </c>
      <c r="D24" s="30">
        <f>D23+D22+D21+D20+D19+D18+D17+D8+D9</f>
        <v>1678612</v>
      </c>
      <c r="E24" s="30">
        <f>SUM(E8:E23)</f>
        <v>-766201.3099999998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7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389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-24952.44</v>
      </c>
      <c r="C8" s="37">
        <v>136275.79</v>
      </c>
      <c r="D8" s="32">
        <v>139584.51</v>
      </c>
      <c r="E8" s="32">
        <v>-28261.160000000003</v>
      </c>
    </row>
    <row r="9" spans="1:5" ht="12.75">
      <c r="A9" s="33" t="s">
        <v>167</v>
      </c>
      <c r="B9" s="32">
        <v>-300505.88</v>
      </c>
      <c r="C9" s="37">
        <v>333352.64</v>
      </c>
      <c r="D9" s="32">
        <v>628191.93</v>
      </c>
      <c r="E9" s="32">
        <v>-595345.17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935.13</v>
      </c>
      <c r="E11" s="32"/>
    </row>
    <row r="12" spans="1:5" ht="12.75">
      <c r="A12" s="33" t="s">
        <v>203</v>
      </c>
      <c r="B12" s="32"/>
      <c r="C12" s="37"/>
      <c r="D12" s="32">
        <v>14542.15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770.18</v>
      </c>
      <c r="E14" s="32"/>
    </row>
    <row r="15" spans="1:5" ht="15.75" customHeight="1">
      <c r="A15" s="33" t="s">
        <v>188</v>
      </c>
      <c r="B15" s="32"/>
      <c r="C15" s="37"/>
      <c r="D15" s="32">
        <v>56353.04</v>
      </c>
      <c r="E15" s="32"/>
    </row>
    <row r="16" spans="1:5" ht="24">
      <c r="A16" s="33" t="s">
        <v>200</v>
      </c>
      <c r="B16" s="32"/>
      <c r="C16" s="37"/>
      <c r="D16" s="32">
        <v>363.25</v>
      </c>
      <c r="E16" s="32"/>
    </row>
    <row r="17" spans="1:5" ht="12.75">
      <c r="A17" s="33" t="s">
        <v>175</v>
      </c>
      <c r="B17" s="32">
        <v>435474.12</v>
      </c>
      <c r="C17" s="37">
        <v>266103.75</v>
      </c>
      <c r="D17" s="32">
        <v>462282.02</v>
      </c>
      <c r="E17" s="32">
        <v>239295.84999999998</v>
      </c>
    </row>
    <row r="18" spans="1:5" ht="12.75">
      <c r="A18" s="33" t="s">
        <v>176</v>
      </c>
      <c r="B18" s="32">
        <v>-4041.95</v>
      </c>
      <c r="C18" s="37">
        <v>81892.41</v>
      </c>
      <c r="D18" s="32">
        <v>80870.41</v>
      </c>
      <c r="E18" s="32">
        <v>-3019.949999999997</v>
      </c>
    </row>
    <row r="19" spans="1:5" ht="12.75">
      <c r="A19" s="33" t="s">
        <v>210</v>
      </c>
      <c r="B19" s="32"/>
      <c r="C19" s="37">
        <v>2259.9</v>
      </c>
      <c r="D19" s="32">
        <v>2259.9</v>
      </c>
      <c r="E19" s="32">
        <v>0</v>
      </c>
    </row>
    <row r="20" spans="1:5" ht="12.75">
      <c r="A20" s="33" t="s">
        <v>177</v>
      </c>
      <c r="B20" s="32">
        <v>12780.48</v>
      </c>
      <c r="C20" s="37">
        <v>214781.83</v>
      </c>
      <c r="D20" s="32">
        <v>194565.51</v>
      </c>
      <c r="E20" s="32">
        <v>32996.79999999999</v>
      </c>
    </row>
    <row r="21" spans="1:5" ht="24">
      <c r="A21" s="33" t="s">
        <v>179</v>
      </c>
      <c r="B21" s="32">
        <v>-8108.79</v>
      </c>
      <c r="C21" s="37">
        <v>31529.49</v>
      </c>
      <c r="D21" s="32">
        <v>37814.54</v>
      </c>
      <c r="E21" s="32">
        <v>-14393.84</v>
      </c>
    </row>
    <row r="22" spans="1:5" ht="12.75">
      <c r="A22" s="33" t="s">
        <v>211</v>
      </c>
      <c r="B22" s="32">
        <v>104069.48</v>
      </c>
      <c r="C22" s="37">
        <v>113732.39</v>
      </c>
      <c r="D22" s="32">
        <v>83111.71</v>
      </c>
      <c r="E22" s="32">
        <v>134690.15999999997</v>
      </c>
    </row>
    <row r="23" spans="1:5" ht="12.75">
      <c r="A23" s="33" t="s">
        <v>180</v>
      </c>
      <c r="B23" s="32">
        <v>55361.9</v>
      </c>
      <c r="C23" s="37">
        <v>28333.64</v>
      </c>
      <c r="D23" s="32">
        <v>9238.83</v>
      </c>
      <c r="E23" s="32">
        <v>74456.71</v>
      </c>
    </row>
    <row r="24" spans="1:5" ht="12.75">
      <c r="A24" s="29" t="s">
        <v>181</v>
      </c>
      <c r="B24" s="30">
        <f>SUM(B8:B23)</f>
        <v>270076.92</v>
      </c>
      <c r="C24" s="31">
        <f>SUM(C8:C23)</f>
        <v>1208261.8399999999</v>
      </c>
      <c r="D24" s="30">
        <f>D23+D22+D21+D20+D19+D18+D17+D8+D9</f>
        <v>1637919.36</v>
      </c>
      <c r="E24" s="30">
        <f>SUM(E8:E23)</f>
        <v>-159580.60000000015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-14829.79</v>
      </c>
      <c r="C8" s="37">
        <v>109225.08</v>
      </c>
      <c r="D8" s="32">
        <v>108958.51</v>
      </c>
      <c r="E8" s="32">
        <v>-14563.219999999987</v>
      </c>
    </row>
    <row r="9" spans="1:5" ht="12.75">
      <c r="A9" s="33" t="s">
        <v>167</v>
      </c>
      <c r="B9" s="32">
        <v>-241981.79</v>
      </c>
      <c r="C9" s="37">
        <v>255731.92</v>
      </c>
      <c r="D9" s="32">
        <v>499573.94</v>
      </c>
      <c r="E9" s="32">
        <v>-485823.81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1994.52</v>
      </c>
      <c r="E11" s="32"/>
    </row>
    <row r="12" spans="1:5" ht="12.75">
      <c r="A12" s="33" t="s">
        <v>203</v>
      </c>
      <c r="B12" s="32"/>
      <c r="C12" s="37"/>
      <c r="D12" s="32">
        <v>11351.41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601.18</v>
      </c>
      <c r="E14" s="32"/>
    </row>
    <row r="15" spans="1:5" ht="15.75" customHeight="1">
      <c r="A15" s="33" t="s">
        <v>188</v>
      </c>
      <c r="B15" s="32"/>
      <c r="C15" s="37"/>
      <c r="D15" s="32">
        <v>36835.09</v>
      </c>
      <c r="E15" s="32"/>
    </row>
    <row r="16" spans="1:5" ht="24">
      <c r="A16" s="33" t="s">
        <v>200</v>
      </c>
      <c r="B16" s="32"/>
      <c r="C16" s="37"/>
      <c r="D16" s="32">
        <v>283.52</v>
      </c>
      <c r="E16" s="32"/>
    </row>
    <row r="17" spans="1:5" ht="12.75">
      <c r="A17" s="33" t="s">
        <v>175</v>
      </c>
      <c r="B17" s="32">
        <v>215493.77</v>
      </c>
      <c r="C17" s="37">
        <v>214039.2</v>
      </c>
      <c r="D17" s="32">
        <v>399233.38</v>
      </c>
      <c r="E17" s="32">
        <v>30299.589999999967</v>
      </c>
    </row>
    <row r="18" spans="1:5" ht="12.75">
      <c r="A18" s="33" t="s">
        <v>176</v>
      </c>
      <c r="B18" s="32">
        <v>0.18</v>
      </c>
      <c r="C18" s="37">
        <v>65636.7</v>
      </c>
      <c r="D18" s="32">
        <v>65636.88</v>
      </c>
      <c r="E18" s="32">
        <v>0</v>
      </c>
    </row>
    <row r="19" spans="1:5" ht="12.75">
      <c r="A19" s="33" t="s">
        <v>210</v>
      </c>
      <c r="B19" s="32">
        <v>0</v>
      </c>
      <c r="C19" s="37">
        <v>979</v>
      </c>
      <c r="D19" s="32">
        <v>979</v>
      </c>
      <c r="E19" s="32">
        <v>0</v>
      </c>
    </row>
    <row r="20" spans="1:5" ht="12.75">
      <c r="A20" s="33" t="s">
        <v>177</v>
      </c>
      <c r="B20" s="32">
        <v>-6656.02</v>
      </c>
      <c r="C20" s="37">
        <v>150241.5</v>
      </c>
      <c r="D20" s="32">
        <v>151876.09</v>
      </c>
      <c r="E20" s="32">
        <v>-8290.609999999986</v>
      </c>
    </row>
    <row r="21" spans="1:5" ht="12.75">
      <c r="A21" s="33" t="s">
        <v>178</v>
      </c>
      <c r="B21" s="32">
        <v>0</v>
      </c>
      <c r="C21" s="37">
        <v>99.72</v>
      </c>
      <c r="D21" s="32">
        <v>99.72</v>
      </c>
      <c r="E21" s="32">
        <v>0</v>
      </c>
    </row>
    <row r="22" spans="1:5" ht="24">
      <c r="A22" s="33" t="s">
        <v>179</v>
      </c>
      <c r="B22" s="32">
        <v>-11472.87</v>
      </c>
      <c r="C22" s="37">
        <v>25271</v>
      </c>
      <c r="D22" s="32">
        <v>37814.54</v>
      </c>
      <c r="E22" s="32">
        <v>-24016.410000000003</v>
      </c>
    </row>
    <row r="23" spans="1:5" ht="12.75">
      <c r="A23" s="33" t="s">
        <v>180</v>
      </c>
      <c r="B23" s="32">
        <v>-13379.97</v>
      </c>
      <c r="C23" s="37">
        <v>22424.88</v>
      </c>
      <c r="D23" s="32">
        <v>34415.04</v>
      </c>
      <c r="E23" s="32">
        <v>-25370.129999999997</v>
      </c>
    </row>
    <row r="24" spans="1:5" ht="12.75">
      <c r="A24" s="29" t="s">
        <v>181</v>
      </c>
      <c r="B24" s="30">
        <f>SUM(B8:B23)</f>
        <v>-72826.49000000002</v>
      </c>
      <c r="C24" s="31">
        <f>SUM(C8:C23)</f>
        <v>843648.9999999999</v>
      </c>
      <c r="D24" s="30">
        <f>D23+D22+D21+D20+D19+D18+D17+D8+D9</f>
        <v>1298587.1</v>
      </c>
      <c r="E24" s="30">
        <f>SUM(E8:E23)</f>
        <v>-527764.59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-28404.52</v>
      </c>
      <c r="C8" s="32">
        <v>143059.86</v>
      </c>
      <c r="D8" s="32">
        <v>153212.5</v>
      </c>
      <c r="E8" s="32">
        <v>-38557.16000000002</v>
      </c>
    </row>
    <row r="9" spans="1:5" ht="12.75">
      <c r="A9" s="33" t="s">
        <v>167</v>
      </c>
      <c r="B9" s="32">
        <v>-216689.19</v>
      </c>
      <c r="C9" s="32">
        <v>353341.8</v>
      </c>
      <c r="D9" s="32">
        <v>696616.9</v>
      </c>
      <c r="E9" s="32">
        <v>-559964.29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1195.74</v>
      </c>
      <c r="E11" s="32"/>
    </row>
    <row r="12" spans="1:5" ht="12.75">
      <c r="A12" s="33" t="s">
        <v>203</v>
      </c>
      <c r="B12" s="32"/>
      <c r="C12" s="39"/>
      <c r="D12" s="32">
        <v>15961.86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845.37</v>
      </c>
      <c r="E14" s="32"/>
    </row>
    <row r="15" spans="1:5" ht="15.75" customHeight="1">
      <c r="A15" s="33" t="s">
        <v>188</v>
      </c>
      <c r="B15" s="32"/>
      <c r="C15" s="39"/>
      <c r="D15" s="32">
        <v>31672.92</v>
      </c>
      <c r="E15" s="32"/>
    </row>
    <row r="16" spans="1:5" ht="24">
      <c r="A16" s="33" t="s">
        <v>200</v>
      </c>
      <c r="B16" s="32"/>
      <c r="C16" s="39"/>
      <c r="D16" s="32">
        <v>398.7</v>
      </c>
      <c r="E16" s="32"/>
    </row>
    <row r="17" spans="1:5" ht="12.75">
      <c r="A17" s="33" t="s">
        <v>175</v>
      </c>
      <c r="B17" s="32">
        <v>-51485.19</v>
      </c>
      <c r="C17" s="32">
        <v>280330.66</v>
      </c>
      <c r="D17" s="32">
        <v>522880.74</v>
      </c>
      <c r="E17" s="32">
        <v>-294035.27</v>
      </c>
    </row>
    <row r="18" spans="1:5" ht="12.75">
      <c r="A18" s="33" t="s">
        <v>176</v>
      </c>
      <c r="B18" s="32">
        <v>-840.36</v>
      </c>
      <c r="C18" s="32">
        <v>85966.3</v>
      </c>
      <c r="D18" s="32">
        <v>85225.94</v>
      </c>
      <c r="E18" s="32">
        <v>-100</v>
      </c>
    </row>
    <row r="19" spans="1:5" ht="12.75">
      <c r="A19" s="33" t="s">
        <v>177</v>
      </c>
      <c r="B19" s="32">
        <v>719.06</v>
      </c>
      <c r="C19" s="32">
        <v>221946</v>
      </c>
      <c r="D19" s="32">
        <v>213561.46</v>
      </c>
      <c r="E19" s="32">
        <v>9103.600000000006</v>
      </c>
    </row>
    <row r="20" spans="1:5" ht="12.75">
      <c r="A20" s="33" t="s">
        <v>178</v>
      </c>
      <c r="B20" s="32"/>
      <c r="C20" s="32">
        <v>339.12</v>
      </c>
      <c r="D20" s="32">
        <v>339.12</v>
      </c>
      <c r="E20" s="32">
        <v>0</v>
      </c>
    </row>
    <row r="21" spans="1:5" ht="24">
      <c r="A21" s="33" t="s">
        <v>179</v>
      </c>
      <c r="B21" s="32">
        <v>-4497.49</v>
      </c>
      <c r="C21" s="32">
        <v>33099.4</v>
      </c>
      <c r="D21" s="32">
        <v>37814.54</v>
      </c>
      <c r="E21" s="32">
        <v>-9212.629999999997</v>
      </c>
    </row>
    <row r="22" spans="1:5" ht="12.75">
      <c r="A22" s="33" t="s">
        <v>180</v>
      </c>
      <c r="B22" s="32">
        <v>37892.6</v>
      </c>
      <c r="C22" s="32">
        <v>29717.2</v>
      </c>
      <c r="D22" s="32">
        <v>21896.05</v>
      </c>
      <c r="E22" s="32">
        <v>45713.75</v>
      </c>
    </row>
    <row r="23" spans="1:5" ht="12.75">
      <c r="A23" s="29" t="s">
        <v>181</v>
      </c>
      <c r="B23" s="30">
        <f>SUM(B8:B22)</f>
        <v>-263305.09</v>
      </c>
      <c r="C23" s="30">
        <f>SUM(C8:C22)</f>
        <v>1147800.34</v>
      </c>
      <c r="D23" s="30">
        <f>D22+D21+D18+D19+D20+D17+D8+D9</f>
        <v>1731547.25</v>
      </c>
      <c r="E23" s="30">
        <f>SUM(E8:E22)</f>
        <v>-847052.0000000001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216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-26771.04</v>
      </c>
      <c r="C8" s="37">
        <v>194789.1</v>
      </c>
      <c r="D8" s="37">
        <v>193394.88</v>
      </c>
      <c r="E8" s="37">
        <v>-25376.820000000007</v>
      </c>
    </row>
    <row r="9" spans="1:5" ht="12.75">
      <c r="A9" s="33" t="s">
        <v>167</v>
      </c>
      <c r="B9" s="37">
        <v>-269816.54</v>
      </c>
      <c r="C9" s="37">
        <v>470574.12</v>
      </c>
      <c r="D9" s="37">
        <v>940435.43</v>
      </c>
      <c r="E9" s="37">
        <v>-739677.8500000001</v>
      </c>
    </row>
    <row r="10" spans="1:5" ht="12.75">
      <c r="A10" s="33" t="s">
        <v>193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1269.36</v>
      </c>
      <c r="E11" s="37"/>
    </row>
    <row r="12" spans="1:5" ht="12.75">
      <c r="A12" s="33" t="s">
        <v>185</v>
      </c>
      <c r="B12" s="37"/>
      <c r="C12" s="37"/>
      <c r="D12" s="37">
        <v>20148.1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5.75" customHeight="1">
      <c r="A14" s="33" t="s">
        <v>196</v>
      </c>
      <c r="B14" s="37"/>
      <c r="C14" s="37"/>
      <c r="D14" s="37">
        <v>1067.07</v>
      </c>
      <c r="E14" s="37"/>
    </row>
    <row r="15" spans="1:5" ht="12.75">
      <c r="A15" s="33" t="s">
        <v>188</v>
      </c>
      <c r="B15" s="37"/>
      <c r="C15" s="37"/>
      <c r="D15" s="37">
        <v>123930</v>
      </c>
      <c r="E15" s="37"/>
    </row>
    <row r="16" spans="1:5" ht="24">
      <c r="A16" s="33" t="s">
        <v>200</v>
      </c>
      <c r="B16" s="37"/>
      <c r="C16" s="37"/>
      <c r="D16" s="37">
        <v>503.26</v>
      </c>
      <c r="E16" s="37"/>
    </row>
    <row r="17" spans="1:5" ht="12.75">
      <c r="A17" s="33" t="s">
        <v>175</v>
      </c>
      <c r="B17" s="37">
        <v>-370441.04</v>
      </c>
      <c r="C17" s="37">
        <v>383543.4</v>
      </c>
      <c r="D17" s="37">
        <v>6987</v>
      </c>
      <c r="E17" s="37">
        <v>6115.360000000044</v>
      </c>
    </row>
    <row r="18" spans="1:5" ht="12.75">
      <c r="A18" s="33" t="s">
        <v>176</v>
      </c>
      <c r="B18" s="37">
        <v>1917.83</v>
      </c>
      <c r="C18" s="37">
        <v>128715.63</v>
      </c>
      <c r="D18" s="37">
        <v>127213.15</v>
      </c>
      <c r="E18" s="37">
        <v>3420.310000000012</v>
      </c>
    </row>
    <row r="19" spans="1:5" ht="12.75">
      <c r="A19" s="33" t="s">
        <v>177</v>
      </c>
      <c r="B19" s="37">
        <v>-577.11</v>
      </c>
      <c r="C19" s="37">
        <v>291612.65</v>
      </c>
      <c r="D19" s="37">
        <v>269571.3</v>
      </c>
      <c r="E19" s="37">
        <v>21464.24000000005</v>
      </c>
    </row>
    <row r="20" spans="1:5" ht="24">
      <c r="A20" s="33" t="s">
        <v>179</v>
      </c>
      <c r="B20" s="37">
        <v>7113.08</v>
      </c>
      <c r="C20" s="37">
        <v>45283.49</v>
      </c>
      <c r="D20" s="37">
        <v>97459.34</v>
      </c>
      <c r="E20" s="37">
        <v>-45062.77</v>
      </c>
    </row>
    <row r="21" spans="1:5" ht="12.75">
      <c r="A21" s="33" t="s">
        <v>180</v>
      </c>
      <c r="B21" s="37">
        <v>10084.06</v>
      </c>
      <c r="C21" s="37">
        <v>42433.2</v>
      </c>
      <c r="D21" s="37">
        <v>23174.97</v>
      </c>
      <c r="E21" s="37">
        <v>29342.289999999994</v>
      </c>
    </row>
    <row r="22" spans="1:5" ht="12.75">
      <c r="A22" s="29" t="s">
        <v>181</v>
      </c>
      <c r="B22" s="31">
        <f>SUM(B8:B21)</f>
        <v>-648490.7599999999</v>
      </c>
      <c r="C22" s="31">
        <f>SUM(C8:C21)</f>
        <v>1556951.5899999999</v>
      </c>
      <c r="D22" s="31">
        <f>D21+D20+D19+D18+D17+D8+D9</f>
        <v>1658236.07</v>
      </c>
      <c r="E22" s="31">
        <f>SUM(E8:E21)</f>
        <v>-749775.24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-38397.18</v>
      </c>
      <c r="C8" s="37">
        <v>134221.56</v>
      </c>
      <c r="D8" s="32">
        <v>139826.91</v>
      </c>
      <c r="E8" s="32">
        <v>-44002.53</v>
      </c>
    </row>
    <row r="9" spans="1:5" ht="12.75">
      <c r="A9" s="33" t="s">
        <v>167</v>
      </c>
      <c r="B9" s="32">
        <v>-351034.5</v>
      </c>
      <c r="C9" s="37">
        <v>320026.71</v>
      </c>
      <c r="D9" s="32">
        <v>658832.4</v>
      </c>
      <c r="E9" s="32">
        <v>-689840.19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674.52</v>
      </c>
      <c r="E11" s="32"/>
    </row>
    <row r="12" spans="1:5" ht="12.75">
      <c r="A12" s="33" t="s">
        <v>203</v>
      </c>
      <c r="B12" s="32"/>
      <c r="C12" s="37"/>
      <c r="D12" s="32">
        <v>14555.2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769.49</v>
      </c>
      <c r="E14" s="32"/>
    </row>
    <row r="15" spans="1:5" ht="15.75" customHeight="1">
      <c r="A15" s="33" t="s">
        <v>188</v>
      </c>
      <c r="B15" s="32"/>
      <c r="C15" s="37"/>
      <c r="D15" s="32">
        <v>37773</v>
      </c>
      <c r="E15" s="32"/>
    </row>
    <row r="16" spans="1:5" ht="24">
      <c r="A16" s="33" t="s">
        <v>200</v>
      </c>
      <c r="B16" s="32"/>
      <c r="C16" s="37"/>
      <c r="D16" s="32">
        <v>363.87</v>
      </c>
      <c r="E16" s="32"/>
    </row>
    <row r="17" spans="1:5" ht="12.75">
      <c r="A17" s="33" t="s">
        <v>175</v>
      </c>
      <c r="B17" s="32">
        <v>-76036.67</v>
      </c>
      <c r="C17" s="37">
        <v>261451</v>
      </c>
      <c r="D17" s="32">
        <v>821346.83</v>
      </c>
      <c r="E17" s="32">
        <v>-635932.5</v>
      </c>
    </row>
    <row r="18" spans="1:5" ht="12.75">
      <c r="A18" s="33" t="s">
        <v>176</v>
      </c>
      <c r="B18" s="32">
        <v>-9239.66</v>
      </c>
      <c r="C18" s="37">
        <v>80651.52</v>
      </c>
      <c r="D18" s="32">
        <v>78755.86</v>
      </c>
      <c r="E18" s="32">
        <v>-7344</v>
      </c>
    </row>
    <row r="19" spans="1:5" ht="12.75">
      <c r="A19" s="33" t="s">
        <v>210</v>
      </c>
      <c r="B19" s="32">
        <v>0</v>
      </c>
      <c r="C19" s="37">
        <v>2971.56</v>
      </c>
      <c r="D19" s="32">
        <v>2971.56</v>
      </c>
      <c r="E19" s="32">
        <v>0</v>
      </c>
    </row>
    <row r="20" spans="1:5" ht="12.75">
      <c r="A20" s="33" t="s">
        <v>177</v>
      </c>
      <c r="B20" s="32">
        <v>-10139.45</v>
      </c>
      <c r="C20" s="37">
        <v>191959.54</v>
      </c>
      <c r="D20" s="32">
        <v>194903.35</v>
      </c>
      <c r="E20" s="32">
        <v>-13083.26000000001</v>
      </c>
    </row>
    <row r="21" spans="1:5" ht="12.75">
      <c r="A21" s="33" t="s">
        <v>178</v>
      </c>
      <c r="B21" s="32"/>
      <c r="C21" s="37">
        <v>518.76</v>
      </c>
      <c r="D21" s="32">
        <v>518.76</v>
      </c>
      <c r="E21" s="32">
        <v>0</v>
      </c>
    </row>
    <row r="22" spans="1:5" ht="24">
      <c r="A22" s="33" t="s">
        <v>179</v>
      </c>
      <c r="B22" s="32">
        <v>-10548.42</v>
      </c>
      <c r="C22" s="37">
        <v>31055.51</v>
      </c>
      <c r="D22" s="32">
        <v>37814.54</v>
      </c>
      <c r="E22" s="32">
        <v>-17307.450000000004</v>
      </c>
    </row>
    <row r="23" spans="1:5" ht="12.75">
      <c r="A23" s="33" t="s">
        <v>211</v>
      </c>
      <c r="B23" s="32">
        <v>66722.02</v>
      </c>
      <c r="C23" s="37">
        <v>77772</v>
      </c>
      <c r="D23" s="32">
        <v>63634.55</v>
      </c>
      <c r="E23" s="32">
        <v>80859.47000000002</v>
      </c>
    </row>
    <row r="24" spans="1:5" ht="12.75">
      <c r="A24" s="33" t="s">
        <v>180</v>
      </c>
      <c r="B24" s="32">
        <v>53119.58</v>
      </c>
      <c r="C24" s="37">
        <v>27655.26</v>
      </c>
      <c r="D24" s="32">
        <v>9238.81</v>
      </c>
      <c r="E24" s="32">
        <v>71536.03</v>
      </c>
    </row>
    <row r="25" spans="1:5" ht="28.5" customHeight="1">
      <c r="A25" s="29" t="s">
        <v>181</v>
      </c>
      <c r="B25" s="30">
        <f>SUM(B8:B24)</f>
        <v>-375554.2799999999</v>
      </c>
      <c r="C25" s="31">
        <f>SUM(C8:C24)</f>
        <v>1128283.4200000002</v>
      </c>
      <c r="D25" s="30">
        <f>D24+D23+D22+D21+D19+D18+D20+D17+D9+D8</f>
        <v>2007843.57</v>
      </c>
      <c r="E25" s="30">
        <f>SUM(E8:E24)</f>
        <v>-1255114.43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-9886.13</v>
      </c>
      <c r="C8" s="37">
        <v>49950.42</v>
      </c>
      <c r="D8" s="32">
        <v>53446.86</v>
      </c>
      <c r="E8" s="32">
        <v>-13382.57</v>
      </c>
    </row>
    <row r="9" spans="1:5" ht="12.75">
      <c r="A9" s="33" t="s">
        <v>167</v>
      </c>
      <c r="B9" s="32">
        <v>-131560.84</v>
      </c>
      <c r="C9" s="37">
        <v>118686.24</v>
      </c>
      <c r="D9" s="32">
        <v>236180.01</v>
      </c>
      <c r="E9" s="32">
        <v>-249054.61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275.94</v>
      </c>
      <c r="E11" s="32"/>
    </row>
    <row r="12" spans="1:5" ht="12.75">
      <c r="A12" s="33" t="s">
        <v>203</v>
      </c>
      <c r="B12" s="32"/>
      <c r="C12" s="37"/>
      <c r="D12" s="32">
        <v>5580.7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296.98</v>
      </c>
      <c r="E14" s="32"/>
    </row>
    <row r="15" spans="1:5" ht="15.75" customHeight="1">
      <c r="A15" s="33" t="s">
        <v>188</v>
      </c>
      <c r="B15" s="32"/>
      <c r="C15" s="37"/>
      <c r="D15" s="32">
        <v>6642</v>
      </c>
      <c r="E15" s="32"/>
    </row>
    <row r="16" spans="1:5" ht="24">
      <c r="A16" s="33" t="s">
        <v>200</v>
      </c>
      <c r="B16" s="32"/>
      <c r="C16" s="37"/>
      <c r="D16" s="32">
        <v>139.1</v>
      </c>
      <c r="E16" s="32"/>
    </row>
    <row r="17" spans="1:5" ht="12.75">
      <c r="A17" s="33" t="s">
        <v>175</v>
      </c>
      <c r="B17" s="32">
        <v>113827.51</v>
      </c>
      <c r="C17" s="37">
        <v>97883.28</v>
      </c>
      <c r="D17" s="32">
        <v>12764.34</v>
      </c>
      <c r="E17" s="32">
        <v>198946.45</v>
      </c>
    </row>
    <row r="18" spans="1:5" ht="12.75">
      <c r="A18" s="33" t="s">
        <v>176</v>
      </c>
      <c r="B18" s="32">
        <v>16.9</v>
      </c>
      <c r="C18" s="37">
        <v>30016.56</v>
      </c>
      <c r="D18" s="32">
        <v>29999.66</v>
      </c>
      <c r="E18" s="32">
        <v>33.80000000000291</v>
      </c>
    </row>
    <row r="19" spans="1:5" ht="12.75">
      <c r="A19" s="33" t="s">
        <v>177</v>
      </c>
      <c r="B19" s="32">
        <v>-7107.22</v>
      </c>
      <c r="C19" s="37">
        <v>69700.08</v>
      </c>
      <c r="D19" s="32">
        <v>74499.29</v>
      </c>
      <c r="E19" s="32">
        <v>-11906.429999999993</v>
      </c>
    </row>
    <row r="20" spans="1:5" ht="24">
      <c r="A20" s="33" t="s">
        <v>179</v>
      </c>
      <c r="B20" s="32">
        <v>-23839.5</v>
      </c>
      <c r="C20" s="37">
        <v>11556.9</v>
      </c>
      <c r="D20" s="32">
        <v>37814.54</v>
      </c>
      <c r="E20" s="32">
        <v>-50097.14</v>
      </c>
    </row>
    <row r="21" spans="1:5" ht="12.75">
      <c r="A21" s="33" t="s">
        <v>211</v>
      </c>
      <c r="B21" s="32">
        <v>10456.41</v>
      </c>
      <c r="C21" s="37">
        <v>91726.32</v>
      </c>
      <c r="D21" s="32">
        <v>127269.14</v>
      </c>
      <c r="E21" s="32">
        <v>-25086.40999999999</v>
      </c>
    </row>
    <row r="22" spans="1:5" ht="12.75">
      <c r="A22" s="33" t="s">
        <v>180</v>
      </c>
      <c r="B22" s="32">
        <v>1662.19</v>
      </c>
      <c r="C22" s="37">
        <v>1892.28</v>
      </c>
      <c r="D22" s="32">
        <v>1892.28</v>
      </c>
      <c r="E22" s="32">
        <v>1662.19</v>
      </c>
    </row>
    <row r="23" spans="1:5" ht="12.75">
      <c r="A23" s="29" t="s">
        <v>181</v>
      </c>
      <c r="B23" s="30">
        <f>SUM(B8:B22)</f>
        <v>-46430.68000000001</v>
      </c>
      <c r="C23" s="31">
        <f>SUM(C8:C22)</f>
        <v>471412.0800000001</v>
      </c>
      <c r="D23" s="30">
        <f>D22+D21+D20+D19+D18+D17+D8+D9</f>
        <v>573866.12</v>
      </c>
      <c r="E23" s="30">
        <f>SUM(E8:E22)</f>
        <v>-148884.71999999997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-13403.82</v>
      </c>
      <c r="C8" s="37">
        <v>137770.56</v>
      </c>
      <c r="D8" s="32">
        <v>270021.58</v>
      </c>
      <c r="E8" s="32">
        <v>-145654.84000000003</v>
      </c>
    </row>
    <row r="9" spans="1:5" ht="12.75">
      <c r="A9" s="33" t="s">
        <v>167</v>
      </c>
      <c r="B9" s="32">
        <v>-304624.34</v>
      </c>
      <c r="C9" s="37">
        <v>332108.51</v>
      </c>
      <c r="D9" s="32">
        <v>1166127.02</v>
      </c>
      <c r="E9" s="32">
        <v>-1138642.85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843.15</v>
      </c>
      <c r="E11" s="32"/>
    </row>
    <row r="12" spans="1:5" ht="12.75">
      <c r="A12" s="33" t="s">
        <v>203</v>
      </c>
      <c r="B12" s="32"/>
      <c r="C12" s="37"/>
      <c r="D12" s="32">
        <v>14065.55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744.93</v>
      </c>
      <c r="E14" s="32"/>
    </row>
    <row r="15" spans="1:5" ht="15.75" customHeight="1">
      <c r="A15" s="33" t="s">
        <v>188</v>
      </c>
      <c r="B15" s="32"/>
      <c r="C15" s="37"/>
      <c r="D15" s="32">
        <v>43124.85</v>
      </c>
      <c r="E15" s="32"/>
    </row>
    <row r="16" spans="1:5" ht="24">
      <c r="A16" s="33" t="s">
        <v>200</v>
      </c>
      <c r="B16" s="32"/>
      <c r="C16" s="37"/>
      <c r="D16" s="32">
        <v>351.35</v>
      </c>
      <c r="E16" s="32"/>
    </row>
    <row r="17" spans="1:5" ht="12.75">
      <c r="A17" s="33" t="s">
        <v>175</v>
      </c>
      <c r="B17" s="32">
        <v>309593.67</v>
      </c>
      <c r="C17" s="37">
        <v>269978.64</v>
      </c>
      <c r="D17" s="32">
        <v>549556.71</v>
      </c>
      <c r="E17" s="32">
        <v>30015.600000000093</v>
      </c>
    </row>
    <row r="18" spans="1:5" ht="12.75">
      <c r="A18" s="33" t="s">
        <v>176</v>
      </c>
      <c r="B18" s="32">
        <v>-2.58</v>
      </c>
      <c r="C18" s="37">
        <v>82790.64</v>
      </c>
      <c r="D18" s="32">
        <v>82788.06</v>
      </c>
      <c r="E18" s="32">
        <v>0</v>
      </c>
    </row>
    <row r="19" spans="1:5" ht="12.75">
      <c r="A19" s="33" t="s">
        <v>210</v>
      </c>
      <c r="B19" s="32">
        <v>0</v>
      </c>
      <c r="C19" s="37">
        <v>1888.2</v>
      </c>
      <c r="D19" s="32">
        <v>1888.2</v>
      </c>
      <c r="E19" s="32">
        <v>0</v>
      </c>
    </row>
    <row r="20" spans="1:5" ht="12.75">
      <c r="A20" s="33" t="s">
        <v>177</v>
      </c>
      <c r="B20" s="32">
        <v>15480.96</v>
      </c>
      <c r="C20" s="37">
        <v>208465.74</v>
      </c>
      <c r="D20" s="32">
        <v>188190.1</v>
      </c>
      <c r="E20" s="32">
        <v>35756.59999999998</v>
      </c>
    </row>
    <row r="21" spans="1:5" ht="12.75">
      <c r="A21" s="33" t="s">
        <v>178</v>
      </c>
      <c r="B21" s="32">
        <v>0</v>
      </c>
      <c r="C21" s="37">
        <v>341.97</v>
      </c>
      <c r="D21" s="32">
        <v>341.97</v>
      </c>
      <c r="E21" s="32">
        <v>0</v>
      </c>
    </row>
    <row r="22" spans="1:5" ht="24">
      <c r="A22" s="33" t="s">
        <v>179</v>
      </c>
      <c r="B22" s="32">
        <v>-4818.65</v>
      </c>
      <c r="C22" s="37">
        <v>31875.67</v>
      </c>
      <c r="D22" s="32">
        <v>37814.54</v>
      </c>
      <c r="E22" s="32">
        <v>-10757.520000000004</v>
      </c>
    </row>
    <row r="23" spans="1:5" ht="12.75">
      <c r="A23" s="33" t="s">
        <v>180</v>
      </c>
      <c r="B23" s="32">
        <v>45508.31</v>
      </c>
      <c r="C23" s="37">
        <v>27587.04</v>
      </c>
      <c r="D23" s="32">
        <v>10084.46</v>
      </c>
      <c r="E23" s="32">
        <v>63010.89000000001</v>
      </c>
    </row>
    <row r="24" spans="1:5" ht="12.75">
      <c r="A24" s="29" t="s">
        <v>181</v>
      </c>
      <c r="B24" s="30">
        <f>SUM(B8:B23)</f>
        <v>47733.549999999945</v>
      </c>
      <c r="C24" s="31">
        <f>SUM(C8:C23)</f>
        <v>1092806.97</v>
      </c>
      <c r="D24" s="30">
        <f>D23+D22+D21+D20+D19+D18+D17+D8+D9</f>
        <v>2306812.64</v>
      </c>
      <c r="E24" s="30">
        <f>SUM(E8:E23)</f>
        <v>-1166272.1200000003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-16945.31</v>
      </c>
      <c r="C8" s="32">
        <v>132762.3</v>
      </c>
      <c r="D8" s="32">
        <v>128805.67</v>
      </c>
      <c r="E8" s="32">
        <v>-12988.680000000008</v>
      </c>
    </row>
    <row r="9" spans="1:5" ht="12.75">
      <c r="A9" s="33" t="s">
        <v>167</v>
      </c>
      <c r="B9" s="32">
        <v>-271669.66</v>
      </c>
      <c r="C9" s="32">
        <v>322636.26</v>
      </c>
      <c r="D9" s="32">
        <v>473927.68</v>
      </c>
      <c r="E9" s="32">
        <v>-422961.07999999996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1226.4</v>
      </c>
      <c r="E11" s="32"/>
    </row>
    <row r="12" spans="1:5" ht="12.75">
      <c r="A12" s="33" t="s">
        <v>203</v>
      </c>
      <c r="B12" s="32"/>
      <c r="C12" s="39"/>
      <c r="D12" s="32">
        <v>13419.13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710.69</v>
      </c>
      <c r="E14" s="32"/>
    </row>
    <row r="15" spans="1:5" ht="15.75" customHeight="1">
      <c r="A15" s="33" t="s">
        <v>188</v>
      </c>
      <c r="B15" s="32"/>
      <c r="C15" s="39"/>
      <c r="D15" s="32">
        <v>19767.66</v>
      </c>
      <c r="E15" s="32"/>
    </row>
    <row r="16" spans="1:5" ht="24">
      <c r="A16" s="33" t="s">
        <v>200</v>
      </c>
      <c r="B16" s="32"/>
      <c r="C16" s="39"/>
      <c r="D16" s="32">
        <v>335.19</v>
      </c>
      <c r="E16" s="32"/>
    </row>
    <row r="17" spans="1:5" ht="12.75">
      <c r="A17" s="33" t="s">
        <v>175</v>
      </c>
      <c r="B17" s="32">
        <v>254844.76</v>
      </c>
      <c r="C17" s="32">
        <v>260163.36</v>
      </c>
      <c r="D17" s="32">
        <v>146273</v>
      </c>
      <c r="E17" s="32">
        <v>368735.12</v>
      </c>
    </row>
    <row r="18" spans="1:5" ht="12.75">
      <c r="A18" s="33" t="s">
        <v>176</v>
      </c>
      <c r="B18" s="32">
        <v>-3456.68</v>
      </c>
      <c r="C18" s="32">
        <v>81256.94</v>
      </c>
      <c r="D18" s="32">
        <v>78800.26</v>
      </c>
      <c r="E18" s="32">
        <v>-999.9999999999854</v>
      </c>
    </row>
    <row r="19" spans="1:5" ht="12.75">
      <c r="A19" s="33" t="s">
        <v>177</v>
      </c>
      <c r="B19" s="32">
        <v>22541.02</v>
      </c>
      <c r="C19" s="32">
        <v>209243.88</v>
      </c>
      <c r="D19" s="32">
        <v>179541.06</v>
      </c>
      <c r="E19" s="32">
        <v>52243.84</v>
      </c>
    </row>
    <row r="20" spans="1:5" ht="12.75">
      <c r="A20" s="33" t="s">
        <v>178</v>
      </c>
      <c r="B20" s="32"/>
      <c r="C20" s="32">
        <v>128.64</v>
      </c>
      <c r="D20" s="32">
        <v>128.64</v>
      </c>
      <c r="E20" s="32">
        <v>0</v>
      </c>
    </row>
    <row r="21" spans="1:5" ht="24">
      <c r="A21" s="33" t="s">
        <v>179</v>
      </c>
      <c r="B21" s="32">
        <v>-7728.21</v>
      </c>
      <c r="C21" s="32">
        <v>30716.64</v>
      </c>
      <c r="D21" s="32">
        <v>37814.54</v>
      </c>
      <c r="E21" s="32">
        <v>-14826.11</v>
      </c>
    </row>
    <row r="22" spans="1:5" ht="12.75">
      <c r="A22" s="33" t="s">
        <v>180</v>
      </c>
      <c r="B22" s="32">
        <v>10225.56</v>
      </c>
      <c r="C22" s="32">
        <v>27624.84</v>
      </c>
      <c r="D22" s="32">
        <v>9573.27</v>
      </c>
      <c r="E22" s="32">
        <v>28277.13</v>
      </c>
    </row>
    <row r="23" spans="1:5" ht="12.75">
      <c r="A23" s="29" t="s">
        <v>181</v>
      </c>
      <c r="B23" s="30">
        <f>SUM(B8:B22)</f>
        <v>-12188.519999999962</v>
      </c>
      <c r="C23" s="30">
        <f>SUM(C8:C22)</f>
        <v>1064532.8599999999</v>
      </c>
      <c r="D23" s="30">
        <f>D22+D21+D20+D19+D18+D17+D9+D8</f>
        <v>1054864.1199999999</v>
      </c>
      <c r="E23" s="30">
        <f>SUM(E8:E22)</f>
        <v>-2519.7799999999443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-13760.47</v>
      </c>
      <c r="C8" s="32">
        <v>107686.74</v>
      </c>
      <c r="D8" s="32">
        <v>105343.24</v>
      </c>
      <c r="E8" s="32">
        <v>-11416.97</v>
      </c>
    </row>
    <row r="9" spans="1:5" ht="12.75">
      <c r="A9" s="33" t="s">
        <v>167</v>
      </c>
      <c r="B9" s="32">
        <v>-290038.71</v>
      </c>
      <c r="C9" s="32">
        <v>251451.26</v>
      </c>
      <c r="D9" s="32">
        <v>449554.7</v>
      </c>
      <c r="E9" s="32">
        <v>-488142.15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689.85</v>
      </c>
      <c r="E11" s="32"/>
    </row>
    <row r="12" spans="1:5" ht="12.75">
      <c r="A12" s="33" t="s">
        <v>203</v>
      </c>
      <c r="B12" s="32"/>
      <c r="C12" s="39"/>
      <c r="D12" s="32">
        <v>10979.28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581.98</v>
      </c>
      <c r="E14" s="32"/>
    </row>
    <row r="15" spans="1:5" ht="15.75" customHeight="1">
      <c r="A15" s="33" t="s">
        <v>188</v>
      </c>
      <c r="B15" s="32"/>
      <c r="C15" s="39"/>
      <c r="D15" s="32">
        <v>22330.69</v>
      </c>
      <c r="E15" s="32"/>
    </row>
    <row r="16" spans="1:5" ht="24">
      <c r="A16" s="33" t="s">
        <v>200</v>
      </c>
      <c r="B16" s="32"/>
      <c r="C16" s="39"/>
      <c r="D16" s="32">
        <v>274.13</v>
      </c>
      <c r="E16" s="32"/>
    </row>
    <row r="17" spans="1:5" ht="12.75">
      <c r="A17" s="33" t="s">
        <v>175</v>
      </c>
      <c r="B17" s="32">
        <v>-268381.19</v>
      </c>
      <c r="C17" s="32">
        <v>211024.32</v>
      </c>
      <c r="D17" s="32">
        <v>733190.54</v>
      </c>
      <c r="E17" s="32">
        <v>-790547.41</v>
      </c>
    </row>
    <row r="18" spans="1:5" ht="12.75">
      <c r="A18" s="33" t="s">
        <v>176</v>
      </c>
      <c r="B18" s="32">
        <v>-351.06</v>
      </c>
      <c r="C18" s="32">
        <v>64711.74</v>
      </c>
      <c r="D18" s="32">
        <v>64360.68</v>
      </c>
      <c r="E18" s="32">
        <v>0</v>
      </c>
    </row>
    <row r="19" spans="1:5" ht="12.75">
      <c r="A19" s="33" t="s">
        <v>177</v>
      </c>
      <c r="B19" s="32">
        <v>-7793.16</v>
      </c>
      <c r="C19" s="32">
        <v>144546.48</v>
      </c>
      <c r="D19" s="32">
        <v>146836.96</v>
      </c>
      <c r="E19" s="32">
        <v>-10083.639999999985</v>
      </c>
    </row>
    <row r="20" spans="1:5" ht="24">
      <c r="A20" s="33" t="s">
        <v>179</v>
      </c>
      <c r="B20" s="32">
        <v>-12074.14</v>
      </c>
      <c r="C20" s="32">
        <v>24915.18</v>
      </c>
      <c r="D20" s="32">
        <v>37814.54</v>
      </c>
      <c r="E20" s="32">
        <v>-24973.5</v>
      </c>
    </row>
    <row r="21" spans="1:5" ht="12.75">
      <c r="A21" s="33" t="s">
        <v>211</v>
      </c>
      <c r="B21" s="32">
        <v>-64487.85</v>
      </c>
      <c r="C21" s="32">
        <v>72236.14</v>
      </c>
      <c r="D21" s="32">
        <v>63796.05</v>
      </c>
      <c r="E21" s="32">
        <v>-56047.76</v>
      </c>
    </row>
    <row r="22" spans="1:5" ht="12.75">
      <c r="A22" s="33" t="s">
        <v>180</v>
      </c>
      <c r="B22" s="32">
        <v>30029.06</v>
      </c>
      <c r="C22" s="32">
        <v>22059.72</v>
      </c>
      <c r="D22" s="32">
        <v>18554.84</v>
      </c>
      <c r="E22" s="32">
        <v>33533.94</v>
      </c>
    </row>
    <row r="23" spans="1:5" ht="12.75">
      <c r="A23" s="29" t="s">
        <v>181</v>
      </c>
      <c r="B23" s="30">
        <f>SUM(B8:B22)</f>
        <v>-626857.52</v>
      </c>
      <c r="C23" s="30">
        <f>SUM(C8:C22)</f>
        <v>898631.5800000001</v>
      </c>
      <c r="D23" s="30">
        <f>D22+D21+D20+D19+D18+D17+D8+D9</f>
        <v>1619451.55</v>
      </c>
      <c r="E23" s="30">
        <f>SUM(E8:E22)</f>
        <v>-1347677.49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9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-22031.57</v>
      </c>
      <c r="C8" s="32">
        <v>147934.14</v>
      </c>
      <c r="D8" s="32">
        <v>150044.38</v>
      </c>
      <c r="E8" s="32">
        <v>-24141.81</v>
      </c>
    </row>
    <row r="9" spans="1:5" ht="12.75">
      <c r="A9" s="33" t="s">
        <v>167</v>
      </c>
      <c r="B9" s="32">
        <v>-234905.54</v>
      </c>
      <c r="C9" s="32">
        <v>351988.09</v>
      </c>
      <c r="D9" s="32">
        <v>688022.07</v>
      </c>
      <c r="E9" s="32">
        <v>-570939.5199999999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781.83</v>
      </c>
      <c r="E11" s="32"/>
    </row>
    <row r="12" spans="1:5" ht="12.75">
      <c r="A12" s="33" t="s">
        <v>203</v>
      </c>
      <c r="B12" s="32"/>
      <c r="C12" s="39"/>
      <c r="D12" s="32">
        <v>15631.79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827.88</v>
      </c>
      <c r="E14" s="32"/>
    </row>
    <row r="15" spans="1:5" ht="15.75" customHeight="1">
      <c r="A15" s="33" t="s">
        <v>188</v>
      </c>
      <c r="B15" s="32"/>
      <c r="C15" s="39"/>
      <c r="D15" s="32">
        <v>40313.34</v>
      </c>
      <c r="E15" s="32"/>
    </row>
    <row r="16" spans="1:5" ht="24">
      <c r="A16" s="33" t="s">
        <v>200</v>
      </c>
      <c r="B16" s="32"/>
      <c r="C16" s="39"/>
      <c r="D16" s="32">
        <v>390.47</v>
      </c>
      <c r="E16" s="32"/>
    </row>
    <row r="17" spans="1:5" ht="12.75">
      <c r="A17" s="33" t="s">
        <v>175</v>
      </c>
      <c r="B17" s="32">
        <v>55196.71</v>
      </c>
      <c r="C17" s="32">
        <v>289894.44</v>
      </c>
      <c r="D17" s="32">
        <v>958714.97</v>
      </c>
      <c r="E17" s="32">
        <v>-613623.82</v>
      </c>
    </row>
    <row r="18" spans="1:5" ht="12.75">
      <c r="A18" s="33" t="s">
        <v>176</v>
      </c>
      <c r="B18" s="32">
        <v>0.46</v>
      </c>
      <c r="C18" s="32">
        <v>88897.98</v>
      </c>
      <c r="D18" s="32">
        <v>88898.44</v>
      </c>
      <c r="E18" s="32">
        <v>0</v>
      </c>
    </row>
    <row r="19" spans="1:5" ht="12.75">
      <c r="A19" s="33" t="s">
        <v>210</v>
      </c>
      <c r="B19" s="32">
        <v>0</v>
      </c>
      <c r="C19" s="32">
        <v>384.48</v>
      </c>
      <c r="D19" s="32">
        <v>384.48</v>
      </c>
      <c r="E19" s="32">
        <v>0</v>
      </c>
    </row>
    <row r="20" spans="1:5" ht="12.75">
      <c r="A20" s="33" t="s">
        <v>177</v>
      </c>
      <c r="B20" s="32">
        <v>-8210.26</v>
      </c>
      <c r="C20" s="32">
        <v>207888.36</v>
      </c>
      <c r="D20" s="32">
        <v>209145.44</v>
      </c>
      <c r="E20" s="32">
        <v>-9467.340000000026</v>
      </c>
    </row>
    <row r="21" spans="1:5" ht="12.75">
      <c r="A21" s="33" t="s">
        <v>178</v>
      </c>
      <c r="B21" s="32">
        <v>0</v>
      </c>
      <c r="C21" s="32">
        <v>904.8</v>
      </c>
      <c r="D21" s="32">
        <v>904.8</v>
      </c>
      <c r="E21" s="32">
        <v>0</v>
      </c>
    </row>
    <row r="22" spans="1:5" ht="24">
      <c r="A22" s="33" t="s">
        <v>179</v>
      </c>
      <c r="B22" s="32">
        <v>-3334.68</v>
      </c>
      <c r="C22" s="32">
        <v>34227</v>
      </c>
      <c r="D22" s="32">
        <v>37814.54</v>
      </c>
      <c r="E22" s="32">
        <v>-6922.220000000001</v>
      </c>
    </row>
    <row r="23" spans="1:5" ht="12.75">
      <c r="A23" s="33" t="s">
        <v>211</v>
      </c>
      <c r="B23" s="32">
        <v>75887.91</v>
      </c>
      <c r="C23" s="32">
        <v>164721.89</v>
      </c>
      <c r="D23" s="32">
        <v>143507.76</v>
      </c>
      <c r="E23" s="32">
        <v>97102.04</v>
      </c>
    </row>
    <row r="24" spans="1:5" ht="12.75">
      <c r="A24" s="33" t="s">
        <v>180</v>
      </c>
      <c r="B24" s="32">
        <v>29154.47</v>
      </c>
      <c r="C24" s="32">
        <v>30432.96</v>
      </c>
      <c r="D24" s="32">
        <v>32421.66</v>
      </c>
      <c r="E24" s="32">
        <v>27165.77</v>
      </c>
    </row>
    <row r="25" spans="1:5" ht="28.5" customHeight="1">
      <c r="A25" s="29" t="s">
        <v>181</v>
      </c>
      <c r="B25" s="30">
        <f>SUM(B8:B24)</f>
        <v>-108242.50000000003</v>
      </c>
      <c r="C25" s="30">
        <f>SUM(C8:C24)</f>
        <v>1317274.1400000001</v>
      </c>
      <c r="D25" s="30">
        <f>D24+D23+D22+D21+D20+D19+D18+D17+D9+D8</f>
        <v>2309858.5399999996</v>
      </c>
      <c r="E25" s="30">
        <f>SUM(E8:E24)</f>
        <v>-1100826.9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-21116.4</v>
      </c>
      <c r="C8" s="32">
        <v>154049.52</v>
      </c>
      <c r="D8" s="32">
        <v>157136.91</v>
      </c>
      <c r="E8" s="32">
        <v>-24203.790000000008</v>
      </c>
    </row>
    <row r="9" spans="1:5" ht="12.75">
      <c r="A9" s="33" t="s">
        <v>167</v>
      </c>
      <c r="B9" s="32">
        <v>-319728.14</v>
      </c>
      <c r="C9" s="32">
        <v>378596.82</v>
      </c>
      <c r="D9" s="32">
        <v>669147.05</v>
      </c>
      <c r="E9" s="32">
        <v>-610278.3700000001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766.5</v>
      </c>
      <c r="E11" s="32"/>
    </row>
    <row r="12" spans="1:5" ht="12.75">
      <c r="A12" s="33" t="s">
        <v>203</v>
      </c>
      <c r="B12" s="32"/>
      <c r="C12" s="39"/>
      <c r="D12" s="32">
        <v>16370.69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867.02</v>
      </c>
      <c r="E14" s="32"/>
    </row>
    <row r="15" spans="1:5" ht="15.75" customHeight="1">
      <c r="A15" s="33" t="s">
        <v>188</v>
      </c>
      <c r="B15" s="32"/>
      <c r="C15" s="39"/>
      <c r="D15" s="32">
        <v>11556</v>
      </c>
      <c r="E15" s="32"/>
    </row>
    <row r="16" spans="1:5" ht="24">
      <c r="A16" s="33" t="s">
        <v>200</v>
      </c>
      <c r="B16" s="32"/>
      <c r="C16" s="39"/>
      <c r="D16" s="32">
        <v>408.91</v>
      </c>
      <c r="E16" s="32"/>
    </row>
    <row r="17" spans="1:5" ht="12.75">
      <c r="A17" s="33" t="s">
        <v>175</v>
      </c>
      <c r="B17" s="32">
        <v>169965.95</v>
      </c>
      <c r="C17" s="32">
        <v>301878.48</v>
      </c>
      <c r="D17" s="32">
        <v>10239</v>
      </c>
      <c r="E17" s="32">
        <v>461605.43</v>
      </c>
    </row>
    <row r="18" spans="1:5" ht="12.75">
      <c r="A18" s="33" t="s">
        <v>176</v>
      </c>
      <c r="B18" s="32">
        <v>1809.13</v>
      </c>
      <c r="C18" s="32">
        <v>93042.92</v>
      </c>
      <c r="D18" s="32">
        <v>94569.32</v>
      </c>
      <c r="E18" s="32">
        <v>282.7299999999959</v>
      </c>
    </row>
    <row r="19" spans="1:5" ht="12.75">
      <c r="A19" s="33" t="s">
        <v>210</v>
      </c>
      <c r="B19" s="32">
        <v>-816.82</v>
      </c>
      <c r="C19" s="32">
        <v>948.72</v>
      </c>
      <c r="D19" s="32">
        <v>910.23</v>
      </c>
      <c r="E19" s="32">
        <v>-778.33</v>
      </c>
    </row>
    <row r="20" spans="1:5" ht="12.75">
      <c r="A20" s="33" t="s">
        <v>177</v>
      </c>
      <c r="B20" s="32">
        <v>15510.39</v>
      </c>
      <c r="C20" s="32">
        <v>242795.04</v>
      </c>
      <c r="D20" s="32">
        <v>219031.57</v>
      </c>
      <c r="E20" s="32">
        <v>39273.859999999986</v>
      </c>
    </row>
    <row r="21" spans="1:5" ht="12.75">
      <c r="A21" s="33" t="s">
        <v>178</v>
      </c>
      <c r="B21" s="32"/>
      <c r="C21" s="32">
        <v>479.4</v>
      </c>
      <c r="D21" s="32">
        <v>479.4</v>
      </c>
      <c r="E21" s="32">
        <v>0</v>
      </c>
    </row>
    <row r="22" spans="1:5" ht="24">
      <c r="A22" s="33" t="s">
        <v>179</v>
      </c>
      <c r="B22" s="32">
        <v>-1297.06</v>
      </c>
      <c r="C22" s="32">
        <v>35642.28</v>
      </c>
      <c r="D22" s="32">
        <v>37814.54</v>
      </c>
      <c r="E22" s="32">
        <v>-3469.32</v>
      </c>
    </row>
    <row r="23" spans="1:5" ht="12.75">
      <c r="A23" s="33" t="s">
        <v>211</v>
      </c>
      <c r="B23" s="32">
        <v>49468.85</v>
      </c>
      <c r="C23" s="32">
        <v>89465.16</v>
      </c>
      <c r="D23" s="32">
        <v>83111.08</v>
      </c>
      <c r="E23" s="32">
        <v>55822.93000000001</v>
      </c>
    </row>
    <row r="24" spans="1:5" ht="12.75">
      <c r="A24" s="33" t="s">
        <v>180</v>
      </c>
      <c r="B24" s="32">
        <v>15351.11</v>
      </c>
      <c r="C24" s="32">
        <v>32054.16</v>
      </c>
      <c r="D24" s="32">
        <v>20624.11</v>
      </c>
      <c r="E24" s="32">
        <v>26781.160000000003</v>
      </c>
    </row>
    <row r="25" spans="1:5" ht="28.5" customHeight="1">
      <c r="A25" s="29" t="s">
        <v>181</v>
      </c>
      <c r="B25" s="30">
        <f>SUM(B8:B24)</f>
        <v>-90852.99</v>
      </c>
      <c r="C25" s="30">
        <f>SUM(C8:C24)</f>
        <v>1328952.4999999998</v>
      </c>
      <c r="D25" s="30">
        <f>D24+D23+D22+D21+D20+D17+D18+D19+D8+D9</f>
        <v>1293063.21</v>
      </c>
      <c r="E25" s="30">
        <f>SUM(E8:E24)</f>
        <v>-54963.70000000017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399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-27503.24</v>
      </c>
      <c r="C8" s="37">
        <v>155229</v>
      </c>
      <c r="D8" s="37">
        <v>161853.47</v>
      </c>
      <c r="E8" s="32">
        <v>-34127.71000000001</v>
      </c>
    </row>
    <row r="9" spans="1:5" ht="12.75">
      <c r="A9" s="33" t="s">
        <v>167</v>
      </c>
      <c r="B9" s="32">
        <v>-269043.76</v>
      </c>
      <c r="C9" s="37">
        <v>383232.6</v>
      </c>
      <c r="D9" s="37">
        <v>694056.13</v>
      </c>
      <c r="E9" s="32">
        <v>-579867.29</v>
      </c>
    </row>
    <row r="10" spans="1:5" ht="12.75">
      <c r="A10" s="33" t="s">
        <v>183</v>
      </c>
      <c r="B10" s="32"/>
      <c r="C10" s="37"/>
      <c r="D10" s="37">
        <v>3309.31</v>
      </c>
      <c r="E10" s="32"/>
    </row>
    <row r="11" spans="1:5" ht="12.75">
      <c r="A11" s="33" t="s">
        <v>184</v>
      </c>
      <c r="B11" s="32"/>
      <c r="C11" s="37"/>
      <c r="D11" s="37">
        <v>1195.74</v>
      </c>
      <c r="E11" s="32"/>
    </row>
    <row r="12" spans="1:5" ht="12.75">
      <c r="A12" s="33" t="s">
        <v>185</v>
      </c>
      <c r="B12" s="32"/>
      <c r="C12" s="37"/>
      <c r="D12" s="37">
        <v>16862.09</v>
      </c>
      <c r="E12" s="32"/>
    </row>
    <row r="13" spans="1:5" ht="12.75">
      <c r="A13" s="33" t="s">
        <v>186</v>
      </c>
      <c r="B13" s="32"/>
      <c r="C13" s="37"/>
      <c r="D13" s="37">
        <v>689.44</v>
      </c>
      <c r="E13" s="32"/>
    </row>
    <row r="14" spans="1:5" ht="12.75">
      <c r="A14" s="33" t="s">
        <v>196</v>
      </c>
      <c r="B14" s="32"/>
      <c r="C14" s="37"/>
      <c r="D14" s="37">
        <v>893.03</v>
      </c>
      <c r="E14" s="32"/>
    </row>
    <row r="15" spans="1:5" ht="24">
      <c r="A15" s="33" t="s">
        <v>200</v>
      </c>
      <c r="B15" s="32"/>
      <c r="C15" s="37"/>
      <c r="D15" s="37">
        <v>421.18</v>
      </c>
      <c r="E15" s="32"/>
    </row>
    <row r="16" spans="1:5" ht="12.75">
      <c r="A16" s="33" t="s">
        <v>175</v>
      </c>
      <c r="B16" s="32">
        <v>5252.4</v>
      </c>
      <c r="C16" s="37">
        <v>304189.44</v>
      </c>
      <c r="D16" s="37">
        <v>18884</v>
      </c>
      <c r="E16" s="32">
        <v>290557.84</v>
      </c>
    </row>
    <row r="17" spans="1:5" ht="12.75">
      <c r="A17" s="33" t="s">
        <v>176</v>
      </c>
      <c r="B17" s="32">
        <v>-2206.67</v>
      </c>
      <c r="C17" s="37">
        <v>93281.82</v>
      </c>
      <c r="D17" s="37">
        <v>92895.82</v>
      </c>
      <c r="E17" s="32">
        <v>-1820.6699999999983</v>
      </c>
    </row>
    <row r="18" spans="1:5" ht="12.75">
      <c r="A18" s="33" t="s">
        <v>177</v>
      </c>
      <c r="B18" s="32">
        <v>10755.79</v>
      </c>
      <c r="C18" s="37">
        <v>244653.54</v>
      </c>
      <c r="D18" s="37">
        <v>225606.02</v>
      </c>
      <c r="E18" s="32">
        <v>29803.310000000027</v>
      </c>
    </row>
    <row r="19" spans="1:5" ht="12.75">
      <c r="A19" s="33" t="s">
        <v>178</v>
      </c>
      <c r="B19" s="32"/>
      <c r="C19" s="37">
        <v>3005.64</v>
      </c>
      <c r="D19" s="37">
        <v>3005.64</v>
      </c>
      <c r="E19" s="32">
        <v>0</v>
      </c>
    </row>
    <row r="20" spans="1:5" ht="24">
      <c r="A20" s="33" t="s">
        <v>179</v>
      </c>
      <c r="B20" s="32">
        <v>-2379.85</v>
      </c>
      <c r="C20" s="37">
        <v>35914.86</v>
      </c>
      <c r="D20" s="37">
        <v>37814.54</v>
      </c>
      <c r="E20" s="32">
        <v>-4279.529999999999</v>
      </c>
    </row>
    <row r="21" spans="1:5" ht="12.75">
      <c r="A21" s="33" t="s">
        <v>180</v>
      </c>
      <c r="B21" s="32">
        <v>14152.23</v>
      </c>
      <c r="C21" s="37">
        <v>32298.72</v>
      </c>
      <c r="D21" s="37">
        <v>35049.95</v>
      </c>
      <c r="E21" s="32">
        <v>11401</v>
      </c>
    </row>
    <row r="22" spans="1:5" ht="12.75">
      <c r="A22" s="29" t="s">
        <v>181</v>
      </c>
      <c r="B22" s="30">
        <f>SUM(B8:B21)</f>
        <v>-270973.1</v>
      </c>
      <c r="C22" s="31">
        <f>SUM(C8:C21)</f>
        <v>1251805.62</v>
      </c>
      <c r="D22" s="31">
        <f>D21+D20+D19+D18+D17+D16+D9+D8</f>
        <v>1269165.57</v>
      </c>
      <c r="E22" s="30">
        <f>SUM(E8:E21)</f>
        <v>-288333.04999999993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-9225.26</v>
      </c>
      <c r="C8" s="37">
        <v>67641.66</v>
      </c>
      <c r="D8" s="32">
        <v>68287.78</v>
      </c>
      <c r="E8" s="32">
        <v>-9871.379999999997</v>
      </c>
    </row>
    <row r="9" spans="1:5" ht="12.75">
      <c r="A9" s="33" t="s">
        <v>167</v>
      </c>
      <c r="B9" s="32">
        <v>-108965.73</v>
      </c>
      <c r="C9" s="37">
        <v>165474.48</v>
      </c>
      <c r="D9" s="32">
        <v>283146.88</v>
      </c>
      <c r="E9" s="32">
        <v>-226638.13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398.58</v>
      </c>
      <c r="E11" s="32"/>
    </row>
    <row r="12" spans="1:5" ht="12.75">
      <c r="A12" s="33" t="s">
        <v>185</v>
      </c>
      <c r="B12" s="32"/>
      <c r="C12" s="37"/>
      <c r="D12" s="32">
        <v>7114.29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376.79</v>
      </c>
      <c r="E14" s="32"/>
    </row>
    <row r="15" spans="1:5" ht="15.75" customHeight="1">
      <c r="A15" s="33" t="s">
        <v>188</v>
      </c>
      <c r="B15" s="32"/>
      <c r="C15" s="37"/>
      <c r="D15" s="32">
        <v>21520.72</v>
      </c>
      <c r="E15" s="32"/>
    </row>
    <row r="16" spans="1:5" ht="24">
      <c r="A16" s="33" t="s">
        <v>189</v>
      </c>
      <c r="B16" s="32"/>
      <c r="C16" s="37"/>
      <c r="D16" s="32">
        <v>177.7</v>
      </c>
      <c r="E16" s="32"/>
    </row>
    <row r="17" spans="1:5" ht="12.75">
      <c r="A17" s="33" t="s">
        <v>175</v>
      </c>
      <c r="B17" s="32">
        <v>320858.84</v>
      </c>
      <c r="C17" s="37">
        <v>132551.4</v>
      </c>
      <c r="D17" s="32">
        <v>824099.45</v>
      </c>
      <c r="E17" s="32">
        <v>-370689.21</v>
      </c>
    </row>
    <row r="18" spans="1:5" ht="12.75">
      <c r="A18" s="33" t="s">
        <v>176</v>
      </c>
      <c r="B18" s="32">
        <v>0.29</v>
      </c>
      <c r="C18" s="37">
        <v>40647.66</v>
      </c>
      <c r="D18" s="32">
        <v>40647.95</v>
      </c>
      <c r="E18" s="32">
        <v>0</v>
      </c>
    </row>
    <row r="19" spans="1:5" ht="12.75">
      <c r="A19" s="33" t="s">
        <v>210</v>
      </c>
      <c r="B19" s="32">
        <v>0</v>
      </c>
      <c r="C19" s="37">
        <v>1275.72</v>
      </c>
      <c r="D19" s="32">
        <v>1275.72</v>
      </c>
      <c r="E19" s="32">
        <v>0</v>
      </c>
    </row>
    <row r="20" spans="1:5" ht="12.75">
      <c r="A20" s="33" t="s">
        <v>177</v>
      </c>
      <c r="B20" s="32">
        <v>7793.28</v>
      </c>
      <c r="C20" s="37">
        <v>106608.66</v>
      </c>
      <c r="D20" s="32">
        <v>95185.55</v>
      </c>
      <c r="E20" s="32">
        <v>19216.39</v>
      </c>
    </row>
    <row r="21" spans="1:5" ht="12.75">
      <c r="A21" s="33" t="s">
        <v>178</v>
      </c>
      <c r="B21" s="32">
        <v>0</v>
      </c>
      <c r="C21" s="37">
        <v>96.96</v>
      </c>
      <c r="D21" s="32">
        <v>96.96</v>
      </c>
      <c r="E21" s="32">
        <v>0</v>
      </c>
    </row>
    <row r="22" spans="1:5" ht="24">
      <c r="A22" s="33" t="s">
        <v>179</v>
      </c>
      <c r="B22" s="32">
        <v>-20955.68</v>
      </c>
      <c r="C22" s="37">
        <v>15288.9</v>
      </c>
      <c r="D22" s="32">
        <v>37814.54</v>
      </c>
      <c r="E22" s="32">
        <v>-43481.32</v>
      </c>
    </row>
    <row r="23" spans="1:5" ht="12.75">
      <c r="A23" s="33" t="s">
        <v>211</v>
      </c>
      <c r="B23" s="32">
        <v>11818.85</v>
      </c>
      <c r="C23" s="37">
        <v>57237.12</v>
      </c>
      <c r="D23" s="32">
        <v>83352.98</v>
      </c>
      <c r="E23" s="32">
        <v>-14297.009999999995</v>
      </c>
    </row>
    <row r="24" spans="1:5" ht="12.75">
      <c r="A24" s="33" t="s">
        <v>180</v>
      </c>
      <c r="B24" s="32">
        <v>16805.44</v>
      </c>
      <c r="C24" s="37">
        <v>14074.2</v>
      </c>
      <c r="D24" s="32">
        <v>9573.26</v>
      </c>
      <c r="E24" s="32">
        <v>21306.379999999997</v>
      </c>
    </row>
    <row r="25" spans="1:5" ht="28.5" customHeight="1">
      <c r="A25" s="29" t="s">
        <v>181</v>
      </c>
      <c r="B25" s="30">
        <f>SUM(B8:B24)</f>
        <v>218130.03000000006</v>
      </c>
      <c r="C25" s="31">
        <f>SUM(C8:C24)</f>
        <v>600896.76</v>
      </c>
      <c r="D25" s="30">
        <f>D24+D23+D22+D21+D20+D19+D18+D17+D8+D9</f>
        <v>1443481.0699999998</v>
      </c>
      <c r="E25" s="30">
        <f>SUM(E8:E24)</f>
        <v>-624454.2799999999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-5591.8</v>
      </c>
      <c r="C8" s="37">
        <v>13968.48</v>
      </c>
      <c r="D8" s="37">
        <v>17477.87</v>
      </c>
      <c r="E8" s="32">
        <v>-9101.189999999999</v>
      </c>
    </row>
    <row r="9" spans="1:5" ht="12.75">
      <c r="A9" s="33" t="s">
        <v>167</v>
      </c>
      <c r="B9" s="32">
        <v>-53688.4</v>
      </c>
      <c r="C9" s="37">
        <v>34907.25</v>
      </c>
      <c r="D9" s="37">
        <v>401357.91</v>
      </c>
      <c r="E9" s="32">
        <v>-420139.06</v>
      </c>
    </row>
    <row r="10" spans="1:5" ht="12.75">
      <c r="A10" s="33" t="s">
        <v>183</v>
      </c>
      <c r="B10" s="32"/>
      <c r="C10" s="37"/>
      <c r="D10" s="37">
        <v>3309.31</v>
      </c>
      <c r="E10" s="32"/>
    </row>
    <row r="11" spans="1:5" ht="12.75">
      <c r="A11" s="33" t="s">
        <v>184</v>
      </c>
      <c r="B11" s="32"/>
      <c r="C11" s="37"/>
      <c r="D11" s="37">
        <v>122.64</v>
      </c>
      <c r="E11" s="32"/>
    </row>
    <row r="12" spans="1:5" ht="12.75">
      <c r="A12" s="33" t="s">
        <v>185</v>
      </c>
      <c r="B12" s="32"/>
      <c r="C12" s="37"/>
      <c r="D12" s="37">
        <v>1820.86</v>
      </c>
      <c r="E12" s="32"/>
    </row>
    <row r="13" spans="1:5" ht="12.75">
      <c r="A13" s="33" t="s">
        <v>195</v>
      </c>
      <c r="B13" s="32"/>
      <c r="C13" s="37"/>
      <c r="D13" s="37">
        <v>689.44</v>
      </c>
      <c r="E13" s="32"/>
    </row>
    <row r="14" spans="1:5" ht="12.75">
      <c r="A14" s="33" t="s">
        <v>196</v>
      </c>
      <c r="B14" s="32"/>
      <c r="C14" s="37"/>
      <c r="D14" s="37">
        <v>96.43</v>
      </c>
      <c r="E14" s="32"/>
    </row>
    <row r="15" spans="1:5" ht="15.75" customHeight="1">
      <c r="A15" s="33" t="s">
        <v>188</v>
      </c>
      <c r="B15" s="32"/>
      <c r="C15" s="37"/>
      <c r="D15" s="37">
        <v>8100</v>
      </c>
      <c r="E15" s="32"/>
    </row>
    <row r="16" spans="1:5" ht="24">
      <c r="A16" s="33" t="s">
        <v>189</v>
      </c>
      <c r="B16" s="32"/>
      <c r="C16" s="37"/>
      <c r="D16" s="37">
        <v>45.48</v>
      </c>
      <c r="E16" s="32"/>
    </row>
    <row r="17" spans="1:5" ht="12.75">
      <c r="A17" s="33" t="s">
        <v>175</v>
      </c>
      <c r="B17" s="32">
        <v>-52119.94</v>
      </c>
      <c r="C17" s="37">
        <v>27372.72</v>
      </c>
      <c r="D17" s="37">
        <v>312131.06</v>
      </c>
      <c r="E17" s="32">
        <v>-336878.28</v>
      </c>
    </row>
    <row r="18" spans="1:5" ht="12.75">
      <c r="A18" s="33" t="s">
        <v>176</v>
      </c>
      <c r="B18" s="32">
        <v>-436.26</v>
      </c>
      <c r="C18" s="37">
        <v>8393.94</v>
      </c>
      <c r="D18" s="37">
        <v>7957.68</v>
      </c>
      <c r="E18" s="32">
        <v>0</v>
      </c>
    </row>
    <row r="19" spans="1:5" ht="12.75">
      <c r="A19" s="33" t="s">
        <v>177</v>
      </c>
      <c r="B19" s="32">
        <v>-3071.58</v>
      </c>
      <c r="C19" s="37">
        <v>22015.38</v>
      </c>
      <c r="D19" s="37">
        <v>24362.32</v>
      </c>
      <c r="E19" s="32">
        <v>-5418.519999999997</v>
      </c>
    </row>
    <row r="20" spans="1:5" ht="24">
      <c r="A20" s="33" t="s">
        <v>179</v>
      </c>
      <c r="B20" s="32">
        <v>-31518.11</v>
      </c>
      <c r="C20" s="37">
        <v>3231.84</v>
      </c>
      <c r="D20" s="37">
        <v>37814.54</v>
      </c>
      <c r="E20" s="32">
        <v>-66100.81</v>
      </c>
    </row>
    <row r="21" spans="1:5" ht="12.75">
      <c r="A21" s="33" t="s">
        <v>180</v>
      </c>
      <c r="B21" s="32">
        <v>-5632.72</v>
      </c>
      <c r="C21" s="37">
        <v>2906.52</v>
      </c>
      <c r="D21" s="37">
        <v>9971.15</v>
      </c>
      <c r="E21" s="32">
        <v>-12697.35</v>
      </c>
    </row>
    <row r="22" spans="1:5" ht="12.75">
      <c r="A22" s="29" t="s">
        <v>181</v>
      </c>
      <c r="B22" s="30">
        <f>SUM(B8:B21)</f>
        <v>-152058.81000000003</v>
      </c>
      <c r="C22" s="31">
        <f>SUM(C8:C21)</f>
        <v>112796.13</v>
      </c>
      <c r="D22" s="31">
        <f>D21+D20+D19+D18+D17+D8+D9</f>
        <v>811072.53</v>
      </c>
      <c r="E22" s="30">
        <f>SUM(E8:E21)</f>
        <v>-850335.2100000001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8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217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218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-46155.14</v>
      </c>
      <c r="C8" s="37">
        <v>104440.68</v>
      </c>
      <c r="D8" s="32">
        <v>120769.7</v>
      </c>
      <c r="E8" s="32">
        <v>-62484.16</v>
      </c>
    </row>
    <row r="9" spans="1:5" ht="12.75">
      <c r="A9" s="33" t="s">
        <v>167</v>
      </c>
      <c r="B9" s="32">
        <v>-186452.43</v>
      </c>
      <c r="C9" s="37">
        <v>243815.04</v>
      </c>
      <c r="D9" s="32">
        <v>438802.88</v>
      </c>
      <c r="E9" s="32">
        <v>-381440.27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504.55</v>
      </c>
      <c r="E11" s="32"/>
    </row>
    <row r="12" spans="1:5" ht="12.75">
      <c r="A12" s="33" t="s">
        <v>219</v>
      </c>
      <c r="B12" s="32"/>
      <c r="C12" s="37"/>
      <c r="D12" s="32">
        <v>6810</v>
      </c>
      <c r="E12" s="32"/>
    </row>
    <row r="13" spans="1:5" ht="12.75">
      <c r="A13" s="33" t="s">
        <v>185</v>
      </c>
      <c r="B13" s="32"/>
      <c r="C13" s="37"/>
      <c r="D13" s="32">
        <v>12581.93</v>
      </c>
      <c r="E13" s="32"/>
    </row>
    <row r="14" spans="1:5" ht="12.75">
      <c r="A14" s="33" t="s">
        <v>195</v>
      </c>
      <c r="B14" s="32"/>
      <c r="C14" s="37"/>
      <c r="D14" s="32">
        <v>689.44</v>
      </c>
      <c r="E14" s="32"/>
    </row>
    <row r="15" spans="1:5" ht="15.75" customHeight="1">
      <c r="A15" s="33" t="s">
        <v>196</v>
      </c>
      <c r="B15" s="32"/>
      <c r="C15" s="37"/>
      <c r="D15" s="32">
        <v>666.36</v>
      </c>
      <c r="E15" s="32"/>
    </row>
    <row r="16" spans="1:5" ht="12.75">
      <c r="A16" s="33" t="s">
        <v>188</v>
      </c>
      <c r="B16" s="32"/>
      <c r="C16" s="37"/>
      <c r="D16" s="32">
        <v>135351</v>
      </c>
      <c r="E16" s="32"/>
    </row>
    <row r="17" spans="1:5" ht="24">
      <c r="A17" s="33" t="s">
        <v>189</v>
      </c>
      <c r="B17" s="32"/>
      <c r="C17" s="37"/>
      <c r="D17" s="32">
        <v>314.28</v>
      </c>
      <c r="E17" s="32"/>
    </row>
    <row r="18" spans="1:5" ht="12.75">
      <c r="A18" s="33" t="s">
        <v>175</v>
      </c>
      <c r="B18" s="32">
        <v>-1088196.63</v>
      </c>
      <c r="C18" s="37">
        <v>204664.44</v>
      </c>
      <c r="D18" s="32">
        <v>728460.19</v>
      </c>
      <c r="E18" s="32">
        <v>-1611992.38</v>
      </c>
    </row>
    <row r="19" spans="1:5" ht="12.75">
      <c r="A19" s="33" t="s">
        <v>176</v>
      </c>
      <c r="B19" s="32">
        <v>-11704.24</v>
      </c>
      <c r="C19" s="37">
        <v>61760.04</v>
      </c>
      <c r="D19" s="32">
        <v>51700.24</v>
      </c>
      <c r="E19" s="32">
        <v>-1644.439999999995</v>
      </c>
    </row>
    <row r="20" spans="1:5" ht="12.75">
      <c r="A20" s="33" t="s">
        <v>177</v>
      </c>
      <c r="B20" s="32">
        <v>-34807.7</v>
      </c>
      <c r="C20" s="37">
        <v>138694.2</v>
      </c>
      <c r="D20" s="32">
        <v>168339.63</v>
      </c>
      <c r="E20" s="32">
        <v>-64453.12999999999</v>
      </c>
    </row>
    <row r="21" spans="1:5" ht="12.75">
      <c r="A21" s="33" t="s">
        <v>178</v>
      </c>
      <c r="B21" s="32">
        <v>-4294.31</v>
      </c>
      <c r="C21" s="37">
        <v>2088.72</v>
      </c>
      <c r="D21" s="32">
        <v>1997.72</v>
      </c>
      <c r="E21" s="32">
        <v>-4203.31</v>
      </c>
    </row>
    <row r="22" spans="1:5" ht="24">
      <c r="A22" s="33" t="s">
        <v>179</v>
      </c>
      <c r="B22" s="32">
        <v>-17629.07</v>
      </c>
      <c r="C22" s="37">
        <v>23778.28</v>
      </c>
      <c r="D22" s="32">
        <v>37814.54</v>
      </c>
      <c r="E22" s="32">
        <v>-31665.33</v>
      </c>
    </row>
    <row r="23" spans="1:5" ht="12.75">
      <c r="A23" s="33" t="s">
        <v>180</v>
      </c>
      <c r="B23" s="32">
        <v>-20507.39</v>
      </c>
      <c r="C23" s="37">
        <v>21373.8</v>
      </c>
      <c r="D23" s="32">
        <v>25866.62</v>
      </c>
      <c r="E23" s="32">
        <v>-25000.21</v>
      </c>
    </row>
    <row r="24" spans="1:5" ht="12.75">
      <c r="A24" s="29" t="s">
        <v>181</v>
      </c>
      <c r="B24" s="30">
        <f>SUM(B8:B23)</f>
        <v>-1409746.91</v>
      </c>
      <c r="C24" s="30">
        <f>SUM(C8:C23)</f>
        <v>800615.2</v>
      </c>
      <c r="D24" s="30">
        <f>D8+D9+D18+D19+D20+D21+D22+D23</f>
        <v>1573751.5200000003</v>
      </c>
      <c r="E24" s="30">
        <f>SUM(E8:E23)</f>
        <v>-2182883.23</v>
      </c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 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402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-12299.66</v>
      </c>
      <c r="C8" s="26">
        <v>77025.18</v>
      </c>
      <c r="D8" s="26">
        <v>78983.67</v>
      </c>
      <c r="E8" s="26">
        <v>-14258.150000000009</v>
      </c>
    </row>
    <row r="9" spans="1:5" ht="12.75">
      <c r="A9" s="25" t="s">
        <v>167</v>
      </c>
      <c r="B9" s="26">
        <v>-182553.33</v>
      </c>
      <c r="C9" s="26">
        <v>183897.41</v>
      </c>
      <c r="D9" s="26">
        <v>346122.37</v>
      </c>
      <c r="E9" s="26">
        <v>-344778.29</v>
      </c>
    </row>
    <row r="10" spans="1:5" ht="12.75">
      <c r="A10" s="33" t="s">
        <v>193</v>
      </c>
      <c r="B10" s="26"/>
      <c r="C10" s="34"/>
      <c r="D10" s="26">
        <v>3309.31</v>
      </c>
      <c r="E10" s="26"/>
    </row>
    <row r="11" spans="1:5" ht="12.75">
      <c r="A11" s="33" t="s">
        <v>184</v>
      </c>
      <c r="B11" s="26"/>
      <c r="C11" s="34"/>
      <c r="D11" s="26">
        <v>459.9</v>
      </c>
      <c r="E11" s="26"/>
    </row>
    <row r="12" spans="1:5" ht="12.75">
      <c r="A12" s="33" t="s">
        <v>185</v>
      </c>
      <c r="B12" s="26"/>
      <c r="C12" s="34"/>
      <c r="D12" s="26">
        <v>8228.59</v>
      </c>
      <c r="E12" s="26"/>
    </row>
    <row r="13" spans="1:5" ht="12.75">
      <c r="A13" s="33" t="s">
        <v>186</v>
      </c>
      <c r="B13" s="26"/>
      <c r="C13" s="34"/>
      <c r="D13" s="26">
        <v>689.44</v>
      </c>
      <c r="E13" s="26"/>
    </row>
    <row r="14" spans="1:5" ht="12.75">
      <c r="A14" s="33" t="s">
        <v>187</v>
      </c>
      <c r="B14" s="26"/>
      <c r="C14" s="34"/>
      <c r="D14" s="26">
        <v>435.8</v>
      </c>
      <c r="E14" s="26"/>
    </row>
    <row r="15" spans="1:5" ht="15.75" customHeight="1">
      <c r="A15" s="33" t="s">
        <v>188</v>
      </c>
      <c r="B15" s="26"/>
      <c r="C15" s="34"/>
      <c r="D15" s="26">
        <v>13824</v>
      </c>
      <c r="E15" s="26"/>
    </row>
    <row r="16" spans="1:5" ht="24">
      <c r="A16" s="33" t="s">
        <v>200</v>
      </c>
      <c r="B16" s="26"/>
      <c r="C16" s="34"/>
      <c r="D16" s="26">
        <v>205.53</v>
      </c>
      <c r="E16" s="26"/>
    </row>
    <row r="17" spans="1:5" ht="12.75">
      <c r="A17" s="25" t="s">
        <v>175</v>
      </c>
      <c r="B17" s="26">
        <v>147189.15</v>
      </c>
      <c r="C17" s="26">
        <v>150940.44</v>
      </c>
      <c r="D17" s="26">
        <v>122973.06</v>
      </c>
      <c r="E17" s="26">
        <v>175156.52999999997</v>
      </c>
    </row>
    <row r="18" spans="1:5" ht="12.75">
      <c r="A18" s="25" t="s">
        <v>176</v>
      </c>
      <c r="B18" s="26">
        <v>-0.01</v>
      </c>
      <c r="C18" s="26">
        <v>46286.64</v>
      </c>
      <c r="D18" s="26">
        <v>46286.63</v>
      </c>
      <c r="E18" s="26">
        <v>0</v>
      </c>
    </row>
    <row r="19" spans="1:5" ht="12.75">
      <c r="A19" s="25" t="s">
        <v>177</v>
      </c>
      <c r="B19" s="26">
        <v>-6951.79</v>
      </c>
      <c r="C19" s="26">
        <v>106696.74</v>
      </c>
      <c r="D19" s="26">
        <v>110094.48</v>
      </c>
      <c r="E19" s="26">
        <v>-10349.529999999984</v>
      </c>
    </row>
    <row r="20" spans="1:5" ht="24">
      <c r="A20" s="25" t="s">
        <v>179</v>
      </c>
      <c r="B20" s="26">
        <v>-18192.28</v>
      </c>
      <c r="C20" s="26">
        <v>17821.15</v>
      </c>
      <c r="D20" s="26">
        <v>37814.54</v>
      </c>
      <c r="E20" s="26">
        <v>-38185.67</v>
      </c>
    </row>
    <row r="21" spans="1:5" ht="12.75">
      <c r="A21" s="25" t="s">
        <v>180</v>
      </c>
      <c r="B21" s="26">
        <v>2273.64</v>
      </c>
      <c r="C21" s="26">
        <v>14862.6</v>
      </c>
      <c r="D21" s="26">
        <v>16976.39</v>
      </c>
      <c r="E21" s="26">
        <v>159.85000000000218</v>
      </c>
    </row>
    <row r="22" spans="1:5" ht="12.75">
      <c r="A22" s="29" t="s">
        <v>181</v>
      </c>
      <c r="B22" s="30">
        <f>SUM(B8:B21)</f>
        <v>-70534.28</v>
      </c>
      <c r="C22" s="30">
        <f>SUM(C8:C21)</f>
        <v>597530.16</v>
      </c>
      <c r="D22" s="30">
        <f>D21+D20+D19+D18+D17+D8+D9</f>
        <v>759251.1399999999</v>
      </c>
      <c r="E22" s="30">
        <f>SUM(E8:E21)</f>
        <v>-232255.25999999998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-26233.91</v>
      </c>
      <c r="C8" s="26">
        <v>88592.8</v>
      </c>
      <c r="D8" s="26">
        <v>106576.84</v>
      </c>
      <c r="E8" s="26">
        <v>-44217.95</v>
      </c>
    </row>
    <row r="9" spans="1:5" ht="12.75">
      <c r="A9" s="25" t="s">
        <v>167</v>
      </c>
      <c r="B9" s="26">
        <v>-283538.99</v>
      </c>
      <c r="C9" s="26">
        <v>217336.67</v>
      </c>
      <c r="D9" s="26">
        <v>479417.74</v>
      </c>
      <c r="E9" s="26">
        <v>-545620.06</v>
      </c>
    </row>
    <row r="10" spans="1:5" ht="12.75">
      <c r="A10" s="33" t="s">
        <v>183</v>
      </c>
      <c r="B10" s="26"/>
      <c r="C10" s="34"/>
      <c r="D10" s="26">
        <v>3309.31</v>
      </c>
      <c r="E10" s="26"/>
    </row>
    <row r="11" spans="1:5" ht="12.75">
      <c r="A11" s="33" t="s">
        <v>184</v>
      </c>
      <c r="B11" s="26"/>
      <c r="C11" s="34"/>
      <c r="D11" s="26">
        <v>1813.2</v>
      </c>
      <c r="E11" s="26"/>
    </row>
    <row r="12" spans="1:5" ht="12.75">
      <c r="A12" s="33" t="s">
        <v>185</v>
      </c>
      <c r="B12" s="26"/>
      <c r="C12" s="34"/>
      <c r="D12" s="26">
        <v>11103.29</v>
      </c>
      <c r="E12" s="26"/>
    </row>
    <row r="13" spans="1:5" ht="12.75">
      <c r="A13" s="33" t="s">
        <v>195</v>
      </c>
      <c r="B13" s="26"/>
      <c r="C13" s="34"/>
      <c r="D13" s="26">
        <v>689.44</v>
      </c>
      <c r="E13" s="26"/>
    </row>
    <row r="14" spans="1:5" ht="12.75">
      <c r="A14" s="33" t="s">
        <v>196</v>
      </c>
      <c r="B14" s="26"/>
      <c r="C14" s="34"/>
      <c r="D14" s="26">
        <v>588.05</v>
      </c>
      <c r="E14" s="26"/>
    </row>
    <row r="15" spans="1:5" ht="15.75" customHeight="1">
      <c r="A15" s="33" t="s">
        <v>197</v>
      </c>
      <c r="B15" s="26"/>
      <c r="C15" s="34"/>
      <c r="D15" s="26">
        <v>22113</v>
      </c>
      <c r="E15" s="26"/>
    </row>
    <row r="16" spans="1:5" ht="24">
      <c r="A16" s="33" t="s">
        <v>189</v>
      </c>
      <c r="B16" s="26"/>
      <c r="C16" s="34"/>
      <c r="D16" s="26">
        <v>277.34</v>
      </c>
      <c r="E16" s="26"/>
    </row>
    <row r="17" spans="1:5" ht="12.75">
      <c r="A17" s="25" t="s">
        <v>175</v>
      </c>
      <c r="B17" s="26">
        <v>271714.09</v>
      </c>
      <c r="C17" s="26">
        <v>172519.39</v>
      </c>
      <c r="D17" s="26">
        <v>66038.37</v>
      </c>
      <c r="E17" s="26">
        <v>378195.11</v>
      </c>
    </row>
    <row r="18" spans="1:5" ht="12.75">
      <c r="A18" s="25" t="s">
        <v>176</v>
      </c>
      <c r="B18" s="26">
        <v>-1121.13</v>
      </c>
      <c r="C18" s="26">
        <v>53019.17</v>
      </c>
      <c r="D18" s="26">
        <v>52195.32</v>
      </c>
      <c r="E18" s="26">
        <v>-297.28</v>
      </c>
    </row>
    <row r="19" spans="1:5" ht="12.75">
      <c r="A19" s="25" t="s">
        <v>177</v>
      </c>
      <c r="B19" s="26">
        <v>-9783.83</v>
      </c>
      <c r="C19" s="26">
        <v>140244.56</v>
      </c>
      <c r="D19" s="26">
        <v>148556.43</v>
      </c>
      <c r="E19" s="26">
        <v>-18095.7</v>
      </c>
    </row>
    <row r="20" spans="1:5" ht="12.75">
      <c r="A20" s="33" t="s">
        <v>458</v>
      </c>
      <c r="B20" s="26"/>
      <c r="C20" s="26">
        <v>-191.76</v>
      </c>
      <c r="D20" s="26">
        <v>0</v>
      </c>
      <c r="E20" s="26">
        <v>-191.76</v>
      </c>
    </row>
    <row r="21" spans="1:5" ht="24">
      <c r="A21" s="25" t="s">
        <v>179</v>
      </c>
      <c r="B21" s="26">
        <v>-15537.44</v>
      </c>
      <c r="C21" s="26">
        <v>20404.45</v>
      </c>
      <c r="D21" s="26">
        <v>37814.54</v>
      </c>
      <c r="E21" s="26">
        <v>-32947.53</v>
      </c>
    </row>
    <row r="22" spans="1:5" ht="12.75">
      <c r="A22" s="25" t="s">
        <v>180</v>
      </c>
      <c r="B22" s="26">
        <v>12407.37</v>
      </c>
      <c r="C22" s="26">
        <v>17816.03</v>
      </c>
      <c r="D22" s="26">
        <v>16976.39</v>
      </c>
      <c r="E22" s="26">
        <v>13247.01</v>
      </c>
    </row>
    <row r="23" spans="1:5" ht="12.75">
      <c r="A23" s="29" t="s">
        <v>181</v>
      </c>
      <c r="B23" s="30">
        <v>-52093.84</v>
      </c>
      <c r="C23" s="30">
        <v>709741.31</v>
      </c>
      <c r="D23" s="30">
        <v>907575.63</v>
      </c>
      <c r="E23" s="30">
        <v>-249928.16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-8976.48</v>
      </c>
      <c r="C8" s="26">
        <v>38529.66</v>
      </c>
      <c r="D8" s="26">
        <v>38677.09</v>
      </c>
      <c r="E8" s="26">
        <v>-9123.909999999993</v>
      </c>
    </row>
    <row r="9" spans="1:5" ht="12.75">
      <c r="A9" s="25" t="s">
        <v>167</v>
      </c>
      <c r="B9" s="26">
        <v>-55998.92</v>
      </c>
      <c r="C9" s="26">
        <v>99795.66</v>
      </c>
      <c r="D9" s="26">
        <v>79423.76</v>
      </c>
      <c r="E9" s="26">
        <v>-35627.01999999999</v>
      </c>
    </row>
    <row r="10" spans="1:5" ht="12.75">
      <c r="A10" s="33" t="s">
        <v>193</v>
      </c>
      <c r="B10" s="26"/>
      <c r="C10" s="26"/>
      <c r="D10" s="26">
        <v>3309.31</v>
      </c>
      <c r="E10" s="26"/>
    </row>
    <row r="11" spans="1:5" ht="12.75">
      <c r="A11" s="33" t="s">
        <v>194</v>
      </c>
      <c r="B11" s="26"/>
      <c r="C11" s="26"/>
      <c r="D11" s="26">
        <v>245.28</v>
      </c>
      <c r="E11" s="26"/>
    </row>
    <row r="12" spans="1:5" ht="12.75">
      <c r="A12" s="33" t="s">
        <v>185</v>
      </c>
      <c r="B12" s="26"/>
      <c r="C12" s="26"/>
      <c r="D12" s="26">
        <v>4029.43</v>
      </c>
      <c r="E12" s="26"/>
    </row>
    <row r="13" spans="1:5" ht="12.75">
      <c r="A13" s="33" t="s">
        <v>195</v>
      </c>
      <c r="B13" s="26"/>
      <c r="C13" s="26"/>
      <c r="D13" s="26">
        <v>689.44</v>
      </c>
      <c r="E13" s="26"/>
    </row>
    <row r="14" spans="1:5" ht="12.75">
      <c r="A14" s="33" t="s">
        <v>405</v>
      </c>
      <c r="B14" s="26"/>
      <c r="C14" s="26"/>
      <c r="D14" s="26">
        <v>213.4</v>
      </c>
      <c r="E14" s="26"/>
    </row>
    <row r="15" spans="1:5" ht="15.75" customHeight="1">
      <c r="A15" s="33" t="s">
        <v>197</v>
      </c>
      <c r="B15" s="26"/>
      <c r="C15" s="26"/>
      <c r="D15" s="26">
        <v>14850</v>
      </c>
      <c r="E15" s="26"/>
    </row>
    <row r="16" spans="1:5" ht="24">
      <c r="A16" s="33" t="s">
        <v>200</v>
      </c>
      <c r="B16" s="26"/>
      <c r="C16" s="26"/>
      <c r="D16" s="26">
        <v>100.63</v>
      </c>
      <c r="E16" s="26"/>
    </row>
    <row r="17" spans="1:5" ht="12.75">
      <c r="A17" s="25" t="s">
        <v>175</v>
      </c>
      <c r="B17" s="26">
        <v>-11590.44</v>
      </c>
      <c r="C17" s="26">
        <v>80940.36</v>
      </c>
      <c r="D17" s="26">
        <v>167074</v>
      </c>
      <c r="E17" s="26">
        <v>-97724.08</v>
      </c>
    </row>
    <row r="18" spans="1:5" ht="12.75">
      <c r="A18" s="25" t="s">
        <v>176</v>
      </c>
      <c r="B18" s="26">
        <v>0.28</v>
      </c>
      <c r="C18" s="26">
        <v>24820.8</v>
      </c>
      <c r="D18" s="26">
        <v>24821.08</v>
      </c>
      <c r="E18" s="26">
        <v>0</v>
      </c>
    </row>
    <row r="19" spans="1:5" ht="12.75">
      <c r="A19" s="25" t="s">
        <v>177</v>
      </c>
      <c r="B19" s="26">
        <v>8948.4</v>
      </c>
      <c r="C19" s="26">
        <v>65098.5</v>
      </c>
      <c r="D19" s="26">
        <v>53911.5</v>
      </c>
      <c r="E19" s="26">
        <v>20135.399999999994</v>
      </c>
    </row>
    <row r="20" spans="1:5" ht="24">
      <c r="A20" s="25" t="s">
        <v>179</v>
      </c>
      <c r="B20" s="26">
        <v>-25571.91</v>
      </c>
      <c r="C20" s="26">
        <v>9556.26</v>
      </c>
      <c r="D20" s="26">
        <v>37814.54</v>
      </c>
      <c r="E20" s="26">
        <v>-53830.19</v>
      </c>
    </row>
    <row r="21" spans="1:5" ht="12.75">
      <c r="A21" s="25" t="s">
        <v>180</v>
      </c>
      <c r="B21" s="26">
        <v>-12411.09</v>
      </c>
      <c r="C21" s="26">
        <v>8594.28</v>
      </c>
      <c r="D21" s="26">
        <v>12977.7</v>
      </c>
      <c r="E21" s="26">
        <v>-16794.510000000002</v>
      </c>
    </row>
    <row r="22" spans="1:5" ht="12.75">
      <c r="A22" s="29" t="s">
        <v>181</v>
      </c>
      <c r="B22" s="30">
        <f>SUM(B8:B21)</f>
        <v>-105600.16</v>
      </c>
      <c r="C22" s="30">
        <f>SUM(C8:C21)</f>
        <v>327335.52</v>
      </c>
      <c r="D22" s="30">
        <f>D21+D20+D19+D18+D17+D8+D9</f>
        <v>414699.67000000004</v>
      </c>
      <c r="E22" s="30">
        <f>SUM(E8:E21)</f>
        <v>-192964.31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-4682.36</v>
      </c>
      <c r="C8" s="32">
        <v>39516.84</v>
      </c>
      <c r="D8" s="32">
        <v>37549.78</v>
      </c>
      <c r="E8" s="41">
        <v>-2715.300000000003</v>
      </c>
    </row>
    <row r="9" spans="1:5" ht="12.75">
      <c r="A9" s="33" t="s">
        <v>167</v>
      </c>
      <c r="B9" s="32">
        <v>-101384.37</v>
      </c>
      <c r="C9" s="32">
        <v>95745.66</v>
      </c>
      <c r="D9" s="32">
        <v>170031.4</v>
      </c>
      <c r="E9" s="41">
        <v>-175670.11</v>
      </c>
    </row>
    <row r="10" spans="1:5" ht="12.75">
      <c r="A10" s="33" t="s">
        <v>183</v>
      </c>
      <c r="B10" s="32"/>
      <c r="C10" s="39"/>
      <c r="D10" s="32">
        <v>3309.31</v>
      </c>
      <c r="E10" s="41"/>
    </row>
    <row r="11" spans="1:5" ht="12.75">
      <c r="A11" s="33" t="s">
        <v>194</v>
      </c>
      <c r="B11" s="32"/>
      <c r="C11" s="39"/>
      <c r="D11" s="32">
        <v>245.28</v>
      </c>
      <c r="E11" s="41"/>
    </row>
    <row r="12" spans="1:5" ht="12.75">
      <c r="A12" s="33" t="s">
        <v>203</v>
      </c>
      <c r="B12" s="32"/>
      <c r="C12" s="39"/>
      <c r="D12" s="32">
        <v>3911.99</v>
      </c>
      <c r="E12" s="41"/>
    </row>
    <row r="13" spans="1:5" ht="12.75">
      <c r="A13" s="33" t="s">
        <v>186</v>
      </c>
      <c r="B13" s="32"/>
      <c r="C13" s="39"/>
      <c r="D13" s="32">
        <v>689.44</v>
      </c>
      <c r="E13" s="41"/>
    </row>
    <row r="14" spans="1:5" ht="12.75">
      <c r="A14" s="33" t="s">
        <v>196</v>
      </c>
      <c r="B14" s="32"/>
      <c r="C14" s="39"/>
      <c r="D14" s="32">
        <v>207.19</v>
      </c>
      <c r="E14" s="41"/>
    </row>
    <row r="15" spans="1:5" ht="15.75" customHeight="1">
      <c r="A15" s="33" t="s">
        <v>197</v>
      </c>
      <c r="B15" s="32"/>
      <c r="C15" s="39"/>
      <c r="D15" s="32">
        <v>13554</v>
      </c>
      <c r="E15" s="41"/>
    </row>
    <row r="16" spans="1:5" ht="24">
      <c r="A16" s="33" t="s">
        <v>189</v>
      </c>
      <c r="B16" s="32"/>
      <c r="C16" s="39"/>
      <c r="D16" s="32">
        <v>97.72</v>
      </c>
      <c r="E16" s="41"/>
    </row>
    <row r="17" spans="1:5" ht="12.75">
      <c r="A17" s="33" t="s">
        <v>175</v>
      </c>
      <c r="B17" s="32">
        <v>136604.16</v>
      </c>
      <c r="C17" s="32">
        <v>77438.52</v>
      </c>
      <c r="D17" s="32">
        <v>121081.66</v>
      </c>
      <c r="E17" s="41">
        <v>92961.01999999999</v>
      </c>
    </row>
    <row r="18" spans="1:5" ht="12.75">
      <c r="A18" s="33" t="s">
        <v>176</v>
      </c>
      <c r="B18" s="32">
        <v>-1487.94</v>
      </c>
      <c r="C18" s="32">
        <v>23746.98</v>
      </c>
      <c r="D18" s="32">
        <v>22965.64</v>
      </c>
      <c r="E18" s="41">
        <v>-706.5999999999985</v>
      </c>
    </row>
    <row r="19" spans="1:5" ht="12.75">
      <c r="A19" s="33" t="s">
        <v>177</v>
      </c>
      <c r="B19" s="32">
        <v>7803.94</v>
      </c>
      <c r="C19" s="32">
        <v>62281.86</v>
      </c>
      <c r="D19" s="32">
        <v>52340.3</v>
      </c>
      <c r="E19" s="41">
        <v>17745.5</v>
      </c>
    </row>
    <row r="20" spans="1:5" ht="24">
      <c r="A20" s="33" t="s">
        <v>179</v>
      </c>
      <c r="B20" s="32">
        <v>-26587.48</v>
      </c>
      <c r="C20" s="32">
        <v>9142.74</v>
      </c>
      <c r="D20" s="32">
        <v>37814.54</v>
      </c>
      <c r="E20" s="41">
        <v>-55259.28</v>
      </c>
    </row>
    <row r="21" spans="1:5" ht="12.75">
      <c r="A21" s="33" t="s">
        <v>180</v>
      </c>
      <c r="B21" s="32">
        <v>-13888.68</v>
      </c>
      <c r="C21" s="32">
        <v>8222.28</v>
      </c>
      <c r="D21" s="32">
        <v>12977.7</v>
      </c>
      <c r="E21" s="41">
        <v>-18644.1</v>
      </c>
    </row>
    <row r="22" spans="1:5" ht="12.75">
      <c r="A22" s="29" t="s">
        <v>181</v>
      </c>
      <c r="B22" s="30">
        <f>SUM(B8:B21)</f>
        <v>-3622.7299999999923</v>
      </c>
      <c r="C22" s="30">
        <f>SUM(C8:C21)</f>
        <v>316094.88000000006</v>
      </c>
      <c r="D22" s="30">
        <f>D21+D20+D19+D18+D17+D8+D9</f>
        <v>454761.02</v>
      </c>
      <c r="E22" s="42">
        <v>-6849.260000000006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-44017.12</v>
      </c>
      <c r="C8" s="32">
        <v>219196.56</v>
      </c>
      <c r="D8" s="32">
        <v>234290.42</v>
      </c>
      <c r="E8" s="32">
        <v>-59110.98000000001</v>
      </c>
    </row>
    <row r="9" spans="1:5" ht="12.75">
      <c r="A9" s="33" t="s">
        <v>167</v>
      </c>
      <c r="B9" s="32">
        <v>-638187.68</v>
      </c>
      <c r="C9" s="32">
        <v>517552.02</v>
      </c>
      <c r="D9" s="32">
        <v>1044104.23</v>
      </c>
      <c r="E9" s="32">
        <v>-1164739.8900000001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3082.44</v>
      </c>
      <c r="E11" s="32"/>
    </row>
    <row r="12" spans="1:5" ht="12.75">
      <c r="A12" s="33" t="s">
        <v>185</v>
      </c>
      <c r="B12" s="32"/>
      <c r="C12" s="39"/>
      <c r="D12" s="32">
        <v>24405.91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1292.26</v>
      </c>
      <c r="E14" s="32"/>
    </row>
    <row r="15" spans="1:5" ht="15.75" customHeight="1">
      <c r="A15" s="33" t="s">
        <v>197</v>
      </c>
      <c r="B15" s="32"/>
      <c r="C15" s="39"/>
      <c r="D15" s="32">
        <v>83498.64</v>
      </c>
      <c r="E15" s="32"/>
    </row>
    <row r="16" spans="1:5" ht="24">
      <c r="A16" s="33" t="s">
        <v>189</v>
      </c>
      <c r="B16" s="32"/>
      <c r="C16" s="39"/>
      <c r="D16" s="32">
        <v>609.69</v>
      </c>
      <c r="E16" s="32"/>
    </row>
    <row r="17" spans="1:5" ht="12.75">
      <c r="A17" s="33" t="s">
        <v>175</v>
      </c>
      <c r="B17" s="32">
        <v>-237979.78</v>
      </c>
      <c r="C17" s="32">
        <v>429541.32</v>
      </c>
      <c r="D17" s="32">
        <v>437658.53</v>
      </c>
      <c r="E17" s="32">
        <v>-246096.99000000002</v>
      </c>
    </row>
    <row r="18" spans="1:5" ht="12.75">
      <c r="A18" s="33" t="s">
        <v>176</v>
      </c>
      <c r="B18" s="32">
        <v>-520.97</v>
      </c>
      <c r="C18" s="32">
        <v>131721.54</v>
      </c>
      <c r="D18" s="32">
        <v>131200.57</v>
      </c>
      <c r="E18" s="32">
        <v>0</v>
      </c>
    </row>
    <row r="19" spans="1:5" ht="12.75">
      <c r="A19" s="33" t="s">
        <v>177</v>
      </c>
      <c r="B19" s="32">
        <v>-30907.72</v>
      </c>
      <c r="C19" s="32">
        <v>305794.8</v>
      </c>
      <c r="D19" s="32">
        <v>326575.09</v>
      </c>
      <c r="E19" s="32">
        <v>-51688.01000000007</v>
      </c>
    </row>
    <row r="20" spans="1:5" ht="12.75">
      <c r="A20" s="33" t="s">
        <v>178</v>
      </c>
      <c r="B20" s="32"/>
      <c r="C20" s="32">
        <v>4133.28</v>
      </c>
      <c r="D20" s="32">
        <v>4133.28</v>
      </c>
      <c r="E20" s="32">
        <v>0</v>
      </c>
    </row>
    <row r="21" spans="1:5" ht="24">
      <c r="A21" s="33" t="s">
        <v>179</v>
      </c>
      <c r="B21" s="32">
        <v>11330.99</v>
      </c>
      <c r="C21" s="32">
        <v>50714.82</v>
      </c>
      <c r="D21" s="32">
        <v>37814.54</v>
      </c>
      <c r="E21" s="32">
        <v>24231.269999999997</v>
      </c>
    </row>
    <row r="22" spans="1:5" ht="12.75">
      <c r="A22" s="33" t="s">
        <v>211</v>
      </c>
      <c r="B22" s="32">
        <v>188187.23</v>
      </c>
      <c r="C22" s="32">
        <v>264198.97</v>
      </c>
      <c r="D22" s="32">
        <v>207578.12</v>
      </c>
      <c r="E22" s="32">
        <v>244808.07999999996</v>
      </c>
    </row>
    <row r="23" spans="1:5" ht="12.75">
      <c r="A23" s="33" t="s">
        <v>180</v>
      </c>
      <c r="B23" s="32">
        <v>-48320.21</v>
      </c>
      <c r="C23" s="32">
        <v>13427.52</v>
      </c>
      <c r="D23" s="32">
        <v>34651.72</v>
      </c>
      <c r="E23" s="32">
        <v>-69544.41</v>
      </c>
    </row>
    <row r="24" spans="1:5" ht="12.75">
      <c r="A24" s="29" t="s">
        <v>181</v>
      </c>
      <c r="B24" s="30">
        <f>SUM(B7:B23)</f>
        <v>-800415.26</v>
      </c>
      <c r="C24" s="30">
        <f>SUM(C8:C23)</f>
        <v>1936280.8300000003</v>
      </c>
      <c r="D24" s="30">
        <f>D23+D22+D21+D20+D19+D18+D17+D9+D8</f>
        <v>2458006.5</v>
      </c>
      <c r="E24" s="30">
        <f>SUM(E8:E23)</f>
        <v>-1322140.93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-18011.4</v>
      </c>
      <c r="C8" s="37">
        <v>132250.16</v>
      </c>
      <c r="D8" s="32">
        <v>127628.88</v>
      </c>
      <c r="E8" s="32">
        <v>-13390.119999999995</v>
      </c>
    </row>
    <row r="9" spans="1:5" ht="12.75">
      <c r="A9" s="33" t="s">
        <v>167</v>
      </c>
      <c r="B9" s="32">
        <v>-350153.99</v>
      </c>
      <c r="C9" s="37">
        <v>301001.6</v>
      </c>
      <c r="D9" s="32">
        <v>950764.58</v>
      </c>
      <c r="E9" s="32">
        <v>-999916.97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2901.12</v>
      </c>
      <c r="E11" s="32"/>
    </row>
    <row r="12" spans="1:5" ht="12.75">
      <c r="A12" s="33" t="s">
        <v>203</v>
      </c>
      <c r="B12" s="32"/>
      <c r="C12" s="37"/>
      <c r="D12" s="32">
        <v>13296.5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704.21</v>
      </c>
      <c r="E14" s="32"/>
    </row>
    <row r="15" spans="1:5" ht="15.75" customHeight="1">
      <c r="A15" s="33" t="s">
        <v>197</v>
      </c>
      <c r="B15" s="32"/>
      <c r="C15" s="37"/>
      <c r="D15" s="32">
        <v>27735.85</v>
      </c>
      <c r="E15" s="32"/>
    </row>
    <row r="16" spans="1:5" ht="24">
      <c r="A16" s="33" t="s">
        <v>189</v>
      </c>
      <c r="B16" s="32"/>
      <c r="C16" s="37"/>
      <c r="D16" s="32">
        <v>332.14</v>
      </c>
      <c r="E16" s="32"/>
    </row>
    <row r="17" spans="1:5" ht="12.75">
      <c r="A17" s="33" t="s">
        <v>175</v>
      </c>
      <c r="B17" s="32">
        <v>306110.41</v>
      </c>
      <c r="C17" s="37">
        <v>259118.6</v>
      </c>
      <c r="D17" s="32">
        <v>116859</v>
      </c>
      <c r="E17" s="32">
        <v>448370.01</v>
      </c>
    </row>
    <row r="18" spans="1:5" ht="12.75">
      <c r="A18" s="33" t="s">
        <v>176</v>
      </c>
      <c r="B18" s="32">
        <v>-2537.98</v>
      </c>
      <c r="C18" s="37">
        <v>79463.5</v>
      </c>
      <c r="D18" s="32">
        <v>77925.52</v>
      </c>
      <c r="E18" s="32">
        <v>-1000</v>
      </c>
    </row>
    <row r="19" spans="1:5" ht="12.75">
      <c r="A19" s="33" t="s">
        <v>177</v>
      </c>
      <c r="B19" s="32">
        <v>-18271.44</v>
      </c>
      <c r="C19" s="37">
        <v>166365.22</v>
      </c>
      <c r="D19" s="32">
        <v>177900.54</v>
      </c>
      <c r="E19" s="32">
        <v>-29806.76000000001</v>
      </c>
    </row>
    <row r="20" spans="1:5" ht="24">
      <c r="A20" s="33" t="s">
        <v>179</v>
      </c>
      <c r="B20" s="32">
        <v>-8045.7</v>
      </c>
      <c r="C20" s="37">
        <v>30600.05</v>
      </c>
      <c r="D20" s="32">
        <v>37814.54</v>
      </c>
      <c r="E20" s="32">
        <v>-15260.190000000002</v>
      </c>
    </row>
    <row r="21" spans="1:5" ht="12.75">
      <c r="A21" s="33" t="s">
        <v>180</v>
      </c>
      <c r="B21" s="32">
        <v>-5309.88</v>
      </c>
      <c r="C21" s="37">
        <v>26933.52</v>
      </c>
      <c r="D21" s="32">
        <v>31511.04</v>
      </c>
      <c r="E21" s="32">
        <v>-9887.400000000001</v>
      </c>
    </row>
    <row r="22" spans="1:5" ht="12.75">
      <c r="A22" s="29" t="s">
        <v>181</v>
      </c>
      <c r="B22" s="30">
        <f>SUM(B8:B21)</f>
        <v>-96219.98000000004</v>
      </c>
      <c r="C22" s="31">
        <f>SUM(C8:C21)</f>
        <v>995732.65</v>
      </c>
      <c r="D22" s="30">
        <f>D21+D20+D19+D18+D17+D8+D9</f>
        <v>1520404.1</v>
      </c>
      <c r="E22" s="30">
        <f>SUM(E8:E21)</f>
        <v>-620891.43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409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-30170.88</v>
      </c>
      <c r="C8" s="37">
        <v>209979.01</v>
      </c>
      <c r="D8" s="32">
        <v>210834.61</v>
      </c>
      <c r="E8" s="32">
        <v>-31026.47999999998</v>
      </c>
    </row>
    <row r="9" spans="1:5" ht="12.75">
      <c r="A9" s="33" t="s">
        <v>167</v>
      </c>
      <c r="B9" s="32">
        <v>-484526.2</v>
      </c>
      <c r="C9" s="37">
        <v>497558.09</v>
      </c>
      <c r="D9" s="32">
        <v>961328.45</v>
      </c>
      <c r="E9" s="32">
        <v>-948296.56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1578.99</v>
      </c>
      <c r="E11" s="32"/>
    </row>
    <row r="12" spans="1:5" ht="12.75">
      <c r="A12" s="33" t="s">
        <v>185</v>
      </c>
      <c r="B12" s="32"/>
      <c r="C12" s="37"/>
      <c r="D12" s="32">
        <v>21968.25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1163.84</v>
      </c>
      <c r="E14" s="32"/>
    </row>
    <row r="15" spans="1:5" ht="15.75" customHeight="1">
      <c r="A15" s="33" t="s">
        <v>197</v>
      </c>
      <c r="B15" s="32"/>
      <c r="C15" s="37"/>
      <c r="D15" s="32">
        <v>61593.82</v>
      </c>
      <c r="E15" s="32"/>
    </row>
    <row r="16" spans="1:5" ht="24">
      <c r="A16" s="33" t="s">
        <v>200</v>
      </c>
      <c r="B16" s="32"/>
      <c r="C16" s="37"/>
      <c r="D16" s="32">
        <v>548.63</v>
      </c>
      <c r="E16" s="32"/>
    </row>
    <row r="17" spans="1:5" ht="12.75">
      <c r="A17" s="33" t="s">
        <v>175</v>
      </c>
      <c r="B17" s="32">
        <v>227065.56</v>
      </c>
      <c r="C17" s="37">
        <v>411476.59</v>
      </c>
      <c r="D17" s="32">
        <v>982179.34</v>
      </c>
      <c r="E17" s="32">
        <v>-343637.18999999994</v>
      </c>
    </row>
    <row r="18" spans="1:5" ht="12.75">
      <c r="A18" s="33" t="s">
        <v>176</v>
      </c>
      <c r="B18" s="32">
        <v>-460.98</v>
      </c>
      <c r="C18" s="37">
        <v>126181.75</v>
      </c>
      <c r="D18" s="32">
        <v>125720.77</v>
      </c>
      <c r="E18" s="32">
        <v>0</v>
      </c>
    </row>
    <row r="19" spans="1:5" ht="12.75">
      <c r="A19" s="33" t="s">
        <v>210</v>
      </c>
      <c r="B19" s="32"/>
      <c r="C19" s="37">
        <v>4809.54</v>
      </c>
      <c r="D19" s="32">
        <v>4809.54</v>
      </c>
      <c r="E19" s="32">
        <v>0</v>
      </c>
    </row>
    <row r="20" spans="1:5" ht="12.75">
      <c r="A20" s="33" t="s">
        <v>177</v>
      </c>
      <c r="B20" s="32">
        <v>-10659.88</v>
      </c>
      <c r="C20" s="37">
        <v>293579.88</v>
      </c>
      <c r="D20" s="32">
        <v>293880.45</v>
      </c>
      <c r="E20" s="32">
        <v>-10960.450000000012</v>
      </c>
    </row>
    <row r="21" spans="1:5" ht="12.75">
      <c r="A21" s="33" t="s">
        <v>178</v>
      </c>
      <c r="B21" s="32"/>
      <c r="C21" s="37">
        <v>337.8</v>
      </c>
      <c r="D21" s="32">
        <v>337.8</v>
      </c>
      <c r="E21" s="32">
        <v>0</v>
      </c>
    </row>
    <row r="22" spans="1:5" ht="24">
      <c r="A22" s="33" t="s">
        <v>179</v>
      </c>
      <c r="B22" s="32">
        <v>9865.27</v>
      </c>
      <c r="C22" s="37">
        <v>48582.02</v>
      </c>
      <c r="D22" s="32">
        <v>37814.54</v>
      </c>
      <c r="E22" s="32">
        <v>20632.749999999993</v>
      </c>
    </row>
    <row r="23" spans="1:5" ht="12.75">
      <c r="A23" s="33" t="s">
        <v>180</v>
      </c>
      <c r="B23" s="32">
        <v>38099.25</v>
      </c>
      <c r="C23" s="37">
        <v>43185.86</v>
      </c>
      <c r="D23" s="32">
        <v>36186.65</v>
      </c>
      <c r="E23" s="32">
        <v>45098.46</v>
      </c>
    </row>
    <row r="24" spans="1:5" ht="12.75">
      <c r="A24" s="29" t="s">
        <v>181</v>
      </c>
      <c r="B24" s="30">
        <f>SUM(B8:B23)</f>
        <v>-250787.86</v>
      </c>
      <c r="C24" s="31">
        <f>SUM(C8:C23)</f>
        <v>1635690.5400000005</v>
      </c>
      <c r="D24" s="30">
        <f>D23+D22+D21+D20+D19+D18+D17+D8+D9</f>
        <v>2653092.1499999994</v>
      </c>
      <c r="E24" s="30">
        <f>SUM(E8:E23)</f>
        <v>-1268189.47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-21835.18</v>
      </c>
      <c r="C8" s="37">
        <v>77217.78</v>
      </c>
      <c r="D8" s="32">
        <v>82427.54</v>
      </c>
      <c r="E8" s="32">
        <v>-27044.939999999995</v>
      </c>
    </row>
    <row r="9" spans="1:5" ht="12.75">
      <c r="A9" s="33" t="s">
        <v>167</v>
      </c>
      <c r="B9" s="32">
        <v>-55290.19</v>
      </c>
      <c r="C9" s="37">
        <v>191582.28</v>
      </c>
      <c r="D9" s="32">
        <v>406195.88</v>
      </c>
      <c r="E9" s="32">
        <v>-269903.79000000004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597.87</v>
      </c>
      <c r="E11" s="32"/>
    </row>
    <row r="12" spans="1:5" ht="12.75">
      <c r="A12" s="33" t="s">
        <v>185</v>
      </c>
      <c r="B12" s="32"/>
      <c r="C12" s="37"/>
      <c r="D12" s="32">
        <v>8587.39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454.8</v>
      </c>
      <c r="E14" s="32"/>
    </row>
    <row r="15" spans="1:5" ht="15.75" customHeight="1">
      <c r="A15" s="33" t="s">
        <v>197</v>
      </c>
      <c r="B15" s="32"/>
      <c r="C15" s="37"/>
      <c r="D15" s="32">
        <v>49171.98</v>
      </c>
      <c r="E15" s="32"/>
    </row>
    <row r="16" spans="1:5" ht="24">
      <c r="A16" s="33" t="s">
        <v>189</v>
      </c>
      <c r="B16" s="32"/>
      <c r="C16" s="37"/>
      <c r="D16" s="32">
        <v>214.49</v>
      </c>
      <c r="E16" s="32"/>
    </row>
    <row r="17" spans="1:5" ht="12.75">
      <c r="A17" s="33" t="s">
        <v>175</v>
      </c>
      <c r="B17" s="32">
        <v>-353840.72</v>
      </c>
      <c r="C17" s="37">
        <v>151317.24</v>
      </c>
      <c r="D17" s="32">
        <v>64388.35</v>
      </c>
      <c r="E17" s="32">
        <v>-266911.82999999996</v>
      </c>
    </row>
    <row r="18" spans="1:5" ht="12.75">
      <c r="A18" s="33" t="s">
        <v>176</v>
      </c>
      <c r="B18" s="32">
        <v>-5843.65</v>
      </c>
      <c r="C18" s="37">
        <v>46402.38</v>
      </c>
      <c r="D18" s="32">
        <v>45400.3</v>
      </c>
      <c r="E18" s="32">
        <v>-4841.570000000007</v>
      </c>
    </row>
    <row r="19" spans="1:5" ht="12.75">
      <c r="A19" s="33" t="s">
        <v>177</v>
      </c>
      <c r="B19" s="32">
        <v>2696.03</v>
      </c>
      <c r="C19" s="37">
        <v>121701.48</v>
      </c>
      <c r="D19" s="32">
        <v>114894.83</v>
      </c>
      <c r="E19" s="32">
        <v>9502.679999999993</v>
      </c>
    </row>
    <row r="20" spans="1:5" ht="12.75">
      <c r="A20" s="33" t="s">
        <v>178</v>
      </c>
      <c r="B20" s="32">
        <v>0</v>
      </c>
      <c r="C20" s="37">
        <v>1092.6</v>
      </c>
      <c r="D20" s="32">
        <v>1092.6</v>
      </c>
      <c r="E20" s="32">
        <v>0</v>
      </c>
    </row>
    <row r="21" spans="1:5" ht="24">
      <c r="A21" s="33" t="s">
        <v>179</v>
      </c>
      <c r="B21" s="32">
        <v>-19072.07</v>
      </c>
      <c r="C21" s="37">
        <v>17865.78</v>
      </c>
      <c r="D21" s="32">
        <v>37814.54</v>
      </c>
      <c r="E21" s="32">
        <v>-39020.83</v>
      </c>
    </row>
    <row r="22" spans="1:5" ht="12.75">
      <c r="A22" s="33" t="s">
        <v>180</v>
      </c>
      <c r="B22" s="32">
        <v>-28841.85</v>
      </c>
      <c r="C22" s="37">
        <v>16066.8</v>
      </c>
      <c r="D22" s="32">
        <v>30797.73</v>
      </c>
      <c r="E22" s="32">
        <v>-43572.78</v>
      </c>
    </row>
    <row r="23" spans="1:5" ht="12.75">
      <c r="A23" s="29" t="s">
        <v>181</v>
      </c>
      <c r="B23" s="30">
        <f>SUM(B8:B22)</f>
        <v>-482027.62999999995</v>
      </c>
      <c r="C23" s="31">
        <f>SUM(C8:C22)</f>
        <v>623246.3400000001</v>
      </c>
      <c r="D23" s="30">
        <f>D22+D21+D20+D19+D18+D17+D8+D9</f>
        <v>783011.77</v>
      </c>
      <c r="E23" s="30">
        <f>SUM(E8:E22)</f>
        <v>-641793.0600000002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0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-9345.37</v>
      </c>
      <c r="C8" s="32">
        <v>52712.49</v>
      </c>
      <c r="D8" s="37">
        <v>53993.66</v>
      </c>
      <c r="E8" s="32">
        <v>-10626.540000000008</v>
      </c>
    </row>
    <row r="9" spans="1:5" ht="12.75">
      <c r="A9" s="33" t="s">
        <v>167</v>
      </c>
      <c r="B9" s="32">
        <v>-115761.78</v>
      </c>
      <c r="C9" s="32">
        <v>127509.52</v>
      </c>
      <c r="D9" s="37">
        <v>247622.17</v>
      </c>
      <c r="E9" s="32">
        <v>-235874.43</v>
      </c>
    </row>
    <row r="10" spans="1:5" ht="12.75">
      <c r="A10" s="33" t="s">
        <v>193</v>
      </c>
      <c r="B10" s="32"/>
      <c r="C10" s="32"/>
      <c r="D10" s="37">
        <v>3309.31</v>
      </c>
      <c r="E10" s="32"/>
    </row>
    <row r="11" spans="1:5" ht="12.75">
      <c r="A11" s="33" t="s">
        <v>194</v>
      </c>
      <c r="B11" s="32"/>
      <c r="C11" s="32"/>
      <c r="D11" s="37">
        <v>1209.6</v>
      </c>
      <c r="E11" s="32"/>
    </row>
    <row r="12" spans="1:5" ht="12.75">
      <c r="A12" s="33" t="s">
        <v>185</v>
      </c>
      <c r="B12" s="32"/>
      <c r="C12" s="32"/>
      <c r="D12" s="37">
        <v>5625.11</v>
      </c>
      <c r="E12" s="32"/>
    </row>
    <row r="13" spans="1:5" ht="12.75">
      <c r="A13" s="33" t="s">
        <v>195</v>
      </c>
      <c r="B13" s="32"/>
      <c r="C13" s="32"/>
      <c r="D13" s="37">
        <v>689.44</v>
      </c>
      <c r="E13" s="32"/>
    </row>
    <row r="14" spans="1:5" ht="12.75">
      <c r="A14" s="33" t="s">
        <v>187</v>
      </c>
      <c r="B14" s="32"/>
      <c r="C14" s="32"/>
      <c r="D14" s="37">
        <v>297.92</v>
      </c>
      <c r="E14" s="32"/>
    </row>
    <row r="15" spans="1:5" ht="15.75" customHeight="1">
      <c r="A15" s="33" t="s">
        <v>197</v>
      </c>
      <c r="B15" s="32"/>
      <c r="C15" s="32"/>
      <c r="D15" s="37">
        <v>19334.13</v>
      </c>
      <c r="E15" s="32"/>
    </row>
    <row r="16" spans="1:5" ht="24">
      <c r="A16" s="33" t="s">
        <v>189</v>
      </c>
      <c r="B16" s="32"/>
      <c r="C16" s="32"/>
      <c r="D16" s="37">
        <v>140.49</v>
      </c>
      <c r="E16" s="32"/>
    </row>
    <row r="17" spans="1:5" ht="12.75">
      <c r="A17" s="33" t="s">
        <v>175</v>
      </c>
      <c r="B17" s="32">
        <v>-116472.74</v>
      </c>
      <c r="C17" s="32">
        <v>102711.65</v>
      </c>
      <c r="D17" s="37">
        <v>20424.78</v>
      </c>
      <c r="E17" s="32">
        <v>-34185.87000000001</v>
      </c>
    </row>
    <row r="18" spans="1:5" ht="12.75">
      <c r="A18" s="33" t="s">
        <v>176</v>
      </c>
      <c r="B18" s="32">
        <v>-1276.99</v>
      </c>
      <c r="C18" s="32">
        <v>31676.55</v>
      </c>
      <c r="D18" s="37">
        <v>30399.56</v>
      </c>
      <c r="E18" s="32">
        <v>0</v>
      </c>
    </row>
    <row r="19" spans="1:5" ht="12.75">
      <c r="A19" s="33" t="s">
        <v>177</v>
      </c>
      <c r="B19" s="32">
        <v>5901.6</v>
      </c>
      <c r="C19" s="32">
        <v>83079.26</v>
      </c>
      <c r="D19" s="37">
        <v>75261.26</v>
      </c>
      <c r="E19" s="32">
        <v>13719.600000000006</v>
      </c>
    </row>
    <row r="20" spans="1:5" ht="12.75">
      <c r="A20" s="33" t="s">
        <v>178</v>
      </c>
      <c r="B20" s="32">
        <v>0</v>
      </c>
      <c r="C20" s="32">
        <v>295.91</v>
      </c>
      <c r="D20" s="37">
        <v>295.91</v>
      </c>
      <c r="E20" s="32">
        <v>0</v>
      </c>
    </row>
    <row r="21" spans="1:5" ht="24">
      <c r="A21" s="33" t="s">
        <v>179</v>
      </c>
      <c r="B21" s="32">
        <v>-24392.08</v>
      </c>
      <c r="C21" s="32">
        <v>11875.08</v>
      </c>
      <c r="D21" s="37">
        <v>37814.54</v>
      </c>
      <c r="E21" s="32">
        <v>-50331.54</v>
      </c>
    </row>
    <row r="22" spans="1:5" ht="12.75">
      <c r="A22" s="33" t="s">
        <v>211</v>
      </c>
      <c r="B22" s="32">
        <v>-41623.84</v>
      </c>
      <c r="C22" s="32">
        <v>54886.98</v>
      </c>
      <c r="D22" s="37">
        <v>82869.14</v>
      </c>
      <c r="E22" s="32">
        <v>-69606</v>
      </c>
    </row>
    <row r="23" spans="1:5" ht="12.75">
      <c r="A23" s="33" t="s">
        <v>180</v>
      </c>
      <c r="B23" s="32">
        <v>5419.36</v>
      </c>
      <c r="C23" s="32">
        <v>10968.23</v>
      </c>
      <c r="D23" s="37">
        <v>11294.88</v>
      </c>
      <c r="E23" s="32">
        <v>5092.710000000001</v>
      </c>
    </row>
    <row r="24" spans="1:5" ht="12.75">
      <c r="A24" s="29" t="s">
        <v>181</v>
      </c>
      <c r="B24" s="30">
        <f>SUM(B8:B23)</f>
        <v>-297551.83999999997</v>
      </c>
      <c r="C24" s="30">
        <f>SUM(C8:C23)</f>
        <v>475715.67</v>
      </c>
      <c r="D24" s="31">
        <f>D23+D22+D21+D20+D19+D18+D17+D8+D9</f>
        <v>559975.9</v>
      </c>
      <c r="E24" s="30">
        <f>SUM(E8:E23)</f>
        <v>-381812.06999999995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-32600.78</v>
      </c>
      <c r="C8" s="32">
        <v>175626.96</v>
      </c>
      <c r="D8" s="32">
        <v>182664.02</v>
      </c>
      <c r="E8" s="32">
        <v>-39637.84</v>
      </c>
    </row>
    <row r="9" spans="1:5" ht="12.75">
      <c r="A9" s="33" t="s">
        <v>167</v>
      </c>
      <c r="B9" s="32">
        <v>-591896.82</v>
      </c>
      <c r="C9" s="32">
        <v>411124.67</v>
      </c>
      <c r="D9" s="32">
        <v>814348.24</v>
      </c>
      <c r="E9" s="32">
        <v>-995120.3899999999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2583.81</v>
      </c>
      <c r="E11" s="32"/>
    </row>
    <row r="12" spans="1:5" ht="12.75">
      <c r="A12" s="33" t="s">
        <v>203</v>
      </c>
      <c r="B12" s="32"/>
      <c r="C12" s="39"/>
      <c r="D12" s="32">
        <v>19031.8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1008.14</v>
      </c>
      <c r="E14" s="32"/>
    </row>
    <row r="15" spans="1:5" ht="15.75" customHeight="1">
      <c r="A15" s="33" t="s">
        <v>197</v>
      </c>
      <c r="B15" s="32"/>
      <c r="C15" s="39"/>
      <c r="D15" s="32">
        <v>48144.51</v>
      </c>
      <c r="E15" s="32"/>
    </row>
    <row r="16" spans="1:5" ht="24">
      <c r="A16" s="33" t="s">
        <v>189</v>
      </c>
      <c r="B16" s="32"/>
      <c r="C16" s="39"/>
      <c r="D16" s="32">
        <v>475.33</v>
      </c>
      <c r="E16" s="32"/>
    </row>
    <row r="17" spans="1:5" ht="12.75">
      <c r="A17" s="33" t="s">
        <v>175</v>
      </c>
      <c r="B17" s="32">
        <v>-14055.35</v>
      </c>
      <c r="C17" s="32">
        <v>344162.16</v>
      </c>
      <c r="D17" s="32">
        <v>562720.22</v>
      </c>
      <c r="E17" s="32">
        <v>-232613.40999999997</v>
      </c>
    </row>
    <row r="18" spans="1:5" ht="12.75">
      <c r="A18" s="33" t="s">
        <v>176</v>
      </c>
      <c r="B18" s="32">
        <v>-875.29</v>
      </c>
      <c r="C18" s="32">
        <v>105539.46</v>
      </c>
      <c r="D18" s="32">
        <v>104664.17</v>
      </c>
      <c r="E18" s="32">
        <v>0</v>
      </c>
    </row>
    <row r="19" spans="1:5" ht="12.75">
      <c r="A19" s="33" t="s">
        <v>177</v>
      </c>
      <c r="B19" s="32">
        <v>-21566.82</v>
      </c>
      <c r="C19" s="32">
        <v>243228.54</v>
      </c>
      <c r="D19" s="32">
        <v>254613.64</v>
      </c>
      <c r="E19" s="32">
        <v>-32951.92000000001</v>
      </c>
    </row>
    <row r="20" spans="1:5" ht="24">
      <c r="A20" s="33" t="s">
        <v>179</v>
      </c>
      <c r="B20" s="32">
        <v>608.33</v>
      </c>
      <c r="C20" s="32">
        <v>40634.41</v>
      </c>
      <c r="D20" s="32">
        <v>37814.54</v>
      </c>
      <c r="E20" s="32">
        <v>3428.2000000000044</v>
      </c>
    </row>
    <row r="21" spans="1:5" ht="12.75">
      <c r="A21" s="33" t="s">
        <v>211</v>
      </c>
      <c r="B21" s="32">
        <v>135595.43</v>
      </c>
      <c r="C21" s="32">
        <v>239569.2</v>
      </c>
      <c r="D21" s="32">
        <v>207578.12</v>
      </c>
      <c r="E21" s="32">
        <v>167586.51</v>
      </c>
    </row>
    <row r="22" spans="1:5" ht="12.75">
      <c r="A22" s="33" t="s">
        <v>180</v>
      </c>
      <c r="B22" s="32">
        <v>17083.54</v>
      </c>
      <c r="C22" s="32">
        <v>36080.76</v>
      </c>
      <c r="D22" s="32">
        <v>6917.75</v>
      </c>
      <c r="E22" s="32">
        <v>46246.55</v>
      </c>
    </row>
    <row r="23" spans="1:5" ht="12.75">
      <c r="A23" s="29" t="s">
        <v>181</v>
      </c>
      <c r="B23" s="30">
        <f>SUM(B8:B22)</f>
        <v>-507707.76000000007</v>
      </c>
      <c r="C23" s="30">
        <f>SUM(C8:C22)</f>
        <v>1595966.16</v>
      </c>
      <c r="D23" s="30">
        <f>D22+D21+D20+D19+D18+D17+D8+D9</f>
        <v>2171320.7</v>
      </c>
      <c r="E23" s="30">
        <f>SUM(E8:E22)</f>
        <v>-1083062.2999999998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5">
      <selection activeCell="H21" sqref="H2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158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-26026.85</v>
      </c>
      <c r="C8" s="27">
        <v>65805.84</v>
      </c>
      <c r="D8" s="26">
        <v>67784.52</v>
      </c>
      <c r="E8" s="26">
        <v>-28005.530000000006</v>
      </c>
    </row>
    <row r="9" spans="1:5" ht="12.75" customHeight="1">
      <c r="A9" s="25" t="s">
        <v>167</v>
      </c>
      <c r="B9" s="26">
        <v>-38043.16</v>
      </c>
      <c r="C9" s="27">
        <v>162376.5</v>
      </c>
      <c r="D9" s="26">
        <v>345850.4</v>
      </c>
      <c r="E9" s="26">
        <v>-221517.06000000003</v>
      </c>
    </row>
    <row r="10" spans="1:5" ht="12.75">
      <c r="A10" s="28" t="s">
        <v>168</v>
      </c>
      <c r="B10" s="26"/>
      <c r="C10" s="27"/>
      <c r="D10" s="26">
        <v>3309.31</v>
      </c>
      <c r="E10" s="26"/>
    </row>
    <row r="11" spans="1:5" ht="12.75">
      <c r="A11" s="28" t="s">
        <v>169</v>
      </c>
      <c r="B11" s="26"/>
      <c r="C11" s="27"/>
      <c r="D11" s="26">
        <v>522.9</v>
      </c>
      <c r="E11" s="26"/>
    </row>
    <row r="12" spans="1:5" ht="12.75">
      <c r="A12" s="28" t="s">
        <v>170</v>
      </c>
      <c r="B12" s="26"/>
      <c r="C12" s="27"/>
      <c r="D12" s="26">
        <v>7061.3</v>
      </c>
      <c r="E12" s="26"/>
    </row>
    <row r="13" spans="1:5" ht="12.75" customHeight="1">
      <c r="A13" s="28" t="s">
        <v>171</v>
      </c>
      <c r="B13" s="26"/>
      <c r="C13" s="27"/>
      <c r="D13" s="26">
        <v>689.44</v>
      </c>
      <c r="E13" s="26"/>
    </row>
    <row r="14" spans="1:5" ht="12.75">
      <c r="A14" s="28" t="s">
        <v>172</v>
      </c>
      <c r="B14" s="26"/>
      <c r="C14" s="27"/>
      <c r="D14" s="26">
        <v>373.91</v>
      </c>
      <c r="E14" s="26"/>
    </row>
    <row r="15" spans="1:5" ht="15.75" customHeight="1">
      <c r="A15" s="28" t="s">
        <v>173</v>
      </c>
      <c r="B15" s="26"/>
      <c r="C15" s="27"/>
      <c r="D15" s="26">
        <v>60345</v>
      </c>
      <c r="E15" s="26"/>
    </row>
    <row r="16" spans="1:5" ht="24.75" customHeight="1">
      <c r="A16" s="28" t="s">
        <v>174</v>
      </c>
      <c r="B16" s="26"/>
      <c r="C16" s="27"/>
      <c r="D16" s="26">
        <v>176.38</v>
      </c>
      <c r="E16" s="26"/>
    </row>
    <row r="17" spans="1:5" ht="12.75" customHeight="1">
      <c r="A17" s="25" t="s">
        <v>175</v>
      </c>
      <c r="B17" s="26">
        <v>-62644.69</v>
      </c>
      <c r="C17" s="27">
        <v>129359.37</v>
      </c>
      <c r="D17" s="26">
        <v>22963.6</v>
      </c>
      <c r="E17" s="26">
        <v>43751.079999999994</v>
      </c>
    </row>
    <row r="18" spans="1:5" ht="12.75" customHeight="1">
      <c r="A18" s="25" t="s">
        <v>176</v>
      </c>
      <c r="B18" s="26">
        <v>-12143.56</v>
      </c>
      <c r="C18" s="27">
        <v>39441.18</v>
      </c>
      <c r="D18" s="26">
        <v>37143.56</v>
      </c>
      <c r="E18" s="26">
        <v>-9845.939999999995</v>
      </c>
    </row>
    <row r="19" spans="1:5" ht="12.75">
      <c r="A19" s="25" t="s">
        <v>177</v>
      </c>
      <c r="B19" s="26">
        <v>4903.28</v>
      </c>
      <c r="C19" s="27">
        <v>103977.96</v>
      </c>
      <c r="D19" s="26">
        <v>94484.23</v>
      </c>
      <c r="E19" s="26">
        <v>14397.01000000001</v>
      </c>
    </row>
    <row r="20" spans="1:5" ht="12.75">
      <c r="A20" s="25" t="s">
        <v>178</v>
      </c>
      <c r="B20" s="26"/>
      <c r="C20" s="27">
        <v>86.36</v>
      </c>
      <c r="D20" s="26">
        <v>86.36</v>
      </c>
      <c r="E20" s="26">
        <v>0</v>
      </c>
    </row>
    <row r="21" spans="1:5" ht="15" customHeight="1">
      <c r="A21" s="25" t="s">
        <v>179</v>
      </c>
      <c r="B21" s="26">
        <v>-18360.05</v>
      </c>
      <c r="C21" s="27">
        <v>15254.62</v>
      </c>
      <c r="D21" s="26">
        <v>37814.54</v>
      </c>
      <c r="E21" s="26">
        <v>-40919.97</v>
      </c>
    </row>
    <row r="22" spans="1:5" ht="12.75" customHeight="1">
      <c r="A22" s="25" t="s">
        <v>180</v>
      </c>
      <c r="B22" s="26">
        <v>1916.75</v>
      </c>
      <c r="C22" s="27">
        <v>2666.23</v>
      </c>
      <c r="D22" s="26"/>
      <c r="E22" s="26"/>
    </row>
    <row r="23" spans="1:5" ht="12.75" customHeight="1">
      <c r="A23" s="29" t="s">
        <v>181</v>
      </c>
      <c r="B23" s="30">
        <f>SUM(B8:B22)</f>
        <v>-150398.28</v>
      </c>
      <c r="C23" s="31">
        <f>SUM(C8:C22)</f>
        <v>518968.05999999994</v>
      </c>
      <c r="D23" s="31">
        <f>D8+D9+D17+D18+D19+D20+D21</f>
        <v>606127.2100000001</v>
      </c>
      <c r="E23" s="31">
        <f>SUM(E8:E22)</f>
        <v>-242140.41000000003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-12400.61</v>
      </c>
      <c r="C8" s="37">
        <v>64689.01</v>
      </c>
      <c r="D8" s="32">
        <v>65686.16</v>
      </c>
      <c r="E8" s="32">
        <v>-13397.760000000002</v>
      </c>
    </row>
    <row r="9" spans="1:5" ht="12.75">
      <c r="A9" s="33" t="s">
        <v>167</v>
      </c>
      <c r="B9" s="32">
        <v>-269411.82</v>
      </c>
      <c r="C9" s="37">
        <v>148237.69</v>
      </c>
      <c r="D9" s="32">
        <v>334094.86</v>
      </c>
      <c r="E9" s="32">
        <v>-455268.99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141.04</v>
      </c>
      <c r="E11" s="32"/>
    </row>
    <row r="12" spans="1:5" ht="12.75">
      <c r="A12" s="33" t="s">
        <v>185</v>
      </c>
      <c r="B12" s="32"/>
      <c r="C12" s="37"/>
      <c r="D12" s="32">
        <v>6844.28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5.75" customHeight="1">
      <c r="A14" s="33" t="s">
        <v>196</v>
      </c>
      <c r="B14" s="32"/>
      <c r="C14" s="37"/>
      <c r="D14" s="32">
        <v>362.6</v>
      </c>
      <c r="E14" s="32"/>
    </row>
    <row r="15" spans="1:5" ht="12.75">
      <c r="A15" s="33" t="s">
        <v>197</v>
      </c>
      <c r="B15" s="32"/>
      <c r="C15" s="37"/>
      <c r="D15" s="32">
        <v>47169</v>
      </c>
      <c r="E15" s="32"/>
    </row>
    <row r="16" spans="1:5" ht="24">
      <c r="A16" s="33" t="s">
        <v>189</v>
      </c>
      <c r="B16" s="32"/>
      <c r="C16" s="37"/>
      <c r="D16" s="32">
        <v>170.95</v>
      </c>
      <c r="E16" s="32"/>
    </row>
    <row r="17" spans="1:5" ht="12.75">
      <c r="A17" s="33" t="s">
        <v>175</v>
      </c>
      <c r="B17" s="32">
        <v>-64078.99</v>
      </c>
      <c r="C17" s="37">
        <v>126759.58</v>
      </c>
      <c r="D17" s="32">
        <v>237154.58</v>
      </c>
      <c r="E17" s="32">
        <v>-174473.99</v>
      </c>
    </row>
    <row r="18" spans="1:5" ht="12.75">
      <c r="A18" s="33" t="s">
        <v>176</v>
      </c>
      <c r="B18" s="32">
        <v>-9233.82</v>
      </c>
      <c r="C18" s="37">
        <v>39355.32</v>
      </c>
      <c r="D18" s="32">
        <v>38201.11</v>
      </c>
      <c r="E18" s="32">
        <v>-8079.61</v>
      </c>
    </row>
    <row r="19" spans="1:5" ht="12.75">
      <c r="A19" s="33" t="s">
        <v>177</v>
      </c>
      <c r="B19" s="32">
        <v>-15627.76</v>
      </c>
      <c r="C19" s="37">
        <v>78490.5</v>
      </c>
      <c r="D19" s="32">
        <v>91559.19</v>
      </c>
      <c r="E19" s="32">
        <v>-28696.450000000004</v>
      </c>
    </row>
    <row r="20" spans="1:5" ht="12.75">
      <c r="A20" s="33" t="s">
        <v>178</v>
      </c>
      <c r="B20" s="32"/>
      <c r="C20" s="37">
        <v>483.48</v>
      </c>
      <c r="D20" s="32">
        <v>483.48</v>
      </c>
      <c r="E20" s="32">
        <v>0</v>
      </c>
    </row>
    <row r="21" spans="1:5" ht="24">
      <c r="A21" s="33" t="s">
        <v>179</v>
      </c>
      <c r="B21" s="32">
        <v>-21405.61</v>
      </c>
      <c r="C21" s="37">
        <v>14967.28</v>
      </c>
      <c r="D21" s="32">
        <v>37814.54</v>
      </c>
      <c r="E21" s="32">
        <v>-44252.87</v>
      </c>
    </row>
    <row r="22" spans="1:5" ht="12.75">
      <c r="A22" s="33" t="s">
        <v>180</v>
      </c>
      <c r="B22" s="32">
        <v>-6698.22</v>
      </c>
      <c r="C22" s="37">
        <v>13136.04</v>
      </c>
      <c r="D22" s="32">
        <v>18571.5</v>
      </c>
      <c r="E22" s="32">
        <v>-12133.68</v>
      </c>
    </row>
    <row r="23" spans="1:5" ht="12.75">
      <c r="A23" s="29" t="s">
        <v>181</v>
      </c>
      <c r="B23" s="30">
        <f>SUM(B8:B22)</f>
        <v>-398856.82999999996</v>
      </c>
      <c r="C23" s="31">
        <f>SUM(C8:C22)</f>
        <v>486118.9</v>
      </c>
      <c r="D23" s="30">
        <f>D8+D9+D17+D18+D19+D20+D21+D22</f>
        <v>823565.4199999999</v>
      </c>
      <c r="E23" s="30">
        <f>SUM(E8:E22)</f>
        <v>-736303.35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-24390.35</v>
      </c>
      <c r="C8" s="37">
        <v>119884.64</v>
      </c>
      <c r="D8" s="32">
        <v>128900.6</v>
      </c>
      <c r="E8" s="32">
        <v>-33406.31</v>
      </c>
    </row>
    <row r="9" spans="1:5" ht="12.75">
      <c r="A9" s="33" t="s">
        <v>167</v>
      </c>
      <c r="B9" s="32">
        <v>-338951.3</v>
      </c>
      <c r="C9" s="37">
        <v>290464.61</v>
      </c>
      <c r="D9" s="32">
        <v>602994.92</v>
      </c>
      <c r="E9" s="32">
        <v>-651481.6100000001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659.19</v>
      </c>
      <c r="E11" s="32"/>
    </row>
    <row r="12" spans="1:5" ht="12.75">
      <c r="A12" s="33" t="s">
        <v>185</v>
      </c>
      <c r="B12" s="32"/>
      <c r="C12" s="37"/>
      <c r="D12" s="32">
        <v>13429.02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711.22</v>
      </c>
      <c r="E14" s="32"/>
    </row>
    <row r="15" spans="1:5" ht="15.75" customHeight="1">
      <c r="A15" s="33" t="s">
        <v>197</v>
      </c>
      <c r="B15" s="32"/>
      <c r="C15" s="37"/>
      <c r="D15" s="32">
        <v>61407.42</v>
      </c>
      <c r="E15" s="32"/>
    </row>
    <row r="16" spans="1:5" ht="24">
      <c r="A16" s="33" t="s">
        <v>189</v>
      </c>
      <c r="B16" s="32"/>
      <c r="C16" s="37"/>
      <c r="D16" s="32">
        <v>335.44</v>
      </c>
      <c r="E16" s="32"/>
    </row>
    <row r="17" spans="1:5" ht="12.75">
      <c r="A17" s="33" t="s">
        <v>175</v>
      </c>
      <c r="B17" s="32">
        <v>-1326863.11</v>
      </c>
      <c r="C17" s="37">
        <v>233340</v>
      </c>
      <c r="D17" s="32">
        <v>365520.82</v>
      </c>
      <c r="E17" s="32">
        <v>-1459043.9300000002</v>
      </c>
    </row>
    <row r="18" spans="1:5" ht="12.75">
      <c r="A18" s="33" t="s">
        <v>176</v>
      </c>
      <c r="B18" s="32">
        <v>-298.94</v>
      </c>
      <c r="C18" s="37">
        <v>72040.99</v>
      </c>
      <c r="D18" s="32">
        <v>71742.05</v>
      </c>
      <c r="E18" s="32">
        <v>0</v>
      </c>
    </row>
    <row r="19" spans="1:5" ht="12.75">
      <c r="A19" s="33" t="s">
        <v>177</v>
      </c>
      <c r="B19" s="32">
        <v>-8329.46</v>
      </c>
      <c r="C19" s="37">
        <v>177836.44</v>
      </c>
      <c r="D19" s="32">
        <v>179673.26</v>
      </c>
      <c r="E19" s="32">
        <v>-10166.279999999999</v>
      </c>
    </row>
    <row r="20" spans="1:5" ht="12.75">
      <c r="A20" s="33" t="s">
        <v>178</v>
      </c>
      <c r="B20" s="32">
        <v>0</v>
      </c>
      <c r="C20" s="37">
        <v>289.32</v>
      </c>
      <c r="D20" s="32">
        <v>289.32</v>
      </c>
      <c r="E20" s="32">
        <v>0</v>
      </c>
    </row>
    <row r="21" spans="1:5" ht="24">
      <c r="A21" s="33" t="s">
        <v>179</v>
      </c>
      <c r="B21" s="32">
        <v>-9300.46</v>
      </c>
      <c r="C21" s="37">
        <v>27737.45</v>
      </c>
      <c r="D21" s="32">
        <v>37814.54</v>
      </c>
      <c r="E21" s="32">
        <v>-19377.55</v>
      </c>
    </row>
    <row r="22" spans="1:5" ht="12.75">
      <c r="A22" s="33" t="s">
        <v>180</v>
      </c>
      <c r="B22" s="32">
        <v>-7605.27</v>
      </c>
      <c r="C22" s="37">
        <v>24721.82</v>
      </c>
      <c r="D22" s="32">
        <v>32758.87</v>
      </c>
      <c r="E22" s="32">
        <v>-15642.32</v>
      </c>
    </row>
    <row r="23" spans="1:5" ht="12.75">
      <c r="A23" s="29" t="s">
        <v>181</v>
      </c>
      <c r="B23" s="30">
        <f>SUM(B8:B22)</f>
        <v>-1715738.89</v>
      </c>
      <c r="C23" s="31">
        <f>SUM(C8:C22)</f>
        <v>946315.2699999998</v>
      </c>
      <c r="D23" s="30">
        <f>D22+D21+D20+D19+D18+D17+D9+D8</f>
        <v>1419694.3800000004</v>
      </c>
      <c r="E23" s="30">
        <f>SUM(E8:E22)</f>
        <v>-2189118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-9736.89</v>
      </c>
      <c r="C8" s="32">
        <v>99124.73</v>
      </c>
      <c r="D8" s="32">
        <v>95152.01</v>
      </c>
      <c r="E8" s="32">
        <v>-5764.169999999998</v>
      </c>
    </row>
    <row r="9" spans="1:5" ht="12.75">
      <c r="A9" s="33" t="s">
        <v>167</v>
      </c>
      <c r="B9" s="32">
        <v>-161988.03</v>
      </c>
      <c r="C9" s="32">
        <v>239094.22</v>
      </c>
      <c r="D9" s="32">
        <v>561365.56</v>
      </c>
      <c r="E9" s="32">
        <v>-484259.37000000005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2719.8</v>
      </c>
      <c r="E11" s="32"/>
    </row>
    <row r="12" spans="1:5" ht="12.75">
      <c r="A12" s="33" t="s">
        <v>203</v>
      </c>
      <c r="B12" s="32"/>
      <c r="C12" s="39"/>
      <c r="D12" s="32">
        <v>9913.05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525.02</v>
      </c>
      <c r="E14" s="32"/>
    </row>
    <row r="15" spans="1:5" ht="15.75" customHeight="1">
      <c r="A15" s="33" t="s">
        <v>197</v>
      </c>
      <c r="B15" s="32"/>
      <c r="C15" s="39"/>
      <c r="D15" s="32">
        <v>28649.07</v>
      </c>
      <c r="E15" s="32"/>
    </row>
    <row r="16" spans="1:5" ht="24">
      <c r="A16" s="33" t="s">
        <v>189</v>
      </c>
      <c r="B16" s="32"/>
      <c r="C16" s="39"/>
      <c r="D16" s="32">
        <v>247.61</v>
      </c>
      <c r="E16" s="32"/>
    </row>
    <row r="17" spans="1:5" ht="12.75">
      <c r="A17" s="33" t="s">
        <v>175</v>
      </c>
      <c r="B17" s="32">
        <v>156348.49</v>
      </c>
      <c r="C17" s="32">
        <v>194273.3</v>
      </c>
      <c r="D17" s="32">
        <v>347874.65</v>
      </c>
      <c r="E17" s="32">
        <v>2747.1399999999558</v>
      </c>
    </row>
    <row r="18" spans="1:5" ht="12.75">
      <c r="A18" s="33" t="s">
        <v>176</v>
      </c>
      <c r="B18" s="32">
        <v>-1269.63</v>
      </c>
      <c r="C18" s="32">
        <v>59573.14</v>
      </c>
      <c r="D18" s="32">
        <v>58973.14</v>
      </c>
      <c r="E18" s="32">
        <v>-669.6299999999974</v>
      </c>
    </row>
    <row r="19" spans="1:5" ht="12.75">
      <c r="A19" s="33" t="s">
        <v>177</v>
      </c>
      <c r="B19" s="32">
        <v>18651.54</v>
      </c>
      <c r="C19" s="32">
        <v>156245.58</v>
      </c>
      <c r="D19" s="32">
        <v>132631.46</v>
      </c>
      <c r="E19" s="32">
        <v>42265.66</v>
      </c>
    </row>
    <row r="20" spans="1:5" ht="12.75">
      <c r="A20" s="33" t="s">
        <v>178</v>
      </c>
      <c r="B20" s="32">
        <v>0</v>
      </c>
      <c r="C20" s="32">
        <v>359.76</v>
      </c>
      <c r="D20" s="32">
        <v>359.76</v>
      </c>
      <c r="E20" s="32">
        <v>0</v>
      </c>
    </row>
    <row r="21" spans="1:5" ht="24">
      <c r="A21" s="33" t="s">
        <v>179</v>
      </c>
      <c r="B21" s="32">
        <v>-13860.17</v>
      </c>
      <c r="C21" s="32">
        <v>22932.76</v>
      </c>
      <c r="D21" s="32">
        <v>37814.54</v>
      </c>
      <c r="E21" s="32">
        <v>-28741.950000000004</v>
      </c>
    </row>
    <row r="22" spans="1:5" ht="12.75">
      <c r="A22" s="33" t="s">
        <v>180</v>
      </c>
      <c r="B22" s="32">
        <v>803651.47</v>
      </c>
      <c r="C22" s="32">
        <v>20627.76</v>
      </c>
      <c r="D22" s="32">
        <v>15755.53</v>
      </c>
      <c r="E22" s="32">
        <v>808523.7</v>
      </c>
    </row>
    <row r="23" spans="1:5" ht="12.75">
      <c r="A23" s="29" t="s">
        <v>181</v>
      </c>
      <c r="B23" s="30">
        <f>SUM(B8:B22)</f>
        <v>791796.78</v>
      </c>
      <c r="C23" s="30">
        <f>SUM(C8:C22)</f>
        <v>792231.25</v>
      </c>
      <c r="D23" s="30">
        <f>D22+D21+D20+D19+D18+D17+D9+D8</f>
        <v>1249926.6500000001</v>
      </c>
      <c r="E23" s="30">
        <f>SUM(E8:E22)</f>
        <v>334101.37999999983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-10418.55</v>
      </c>
      <c r="C8" s="32">
        <v>61371.26</v>
      </c>
      <c r="D8" s="32">
        <v>60626.5</v>
      </c>
      <c r="E8" s="32">
        <v>-9673.789999999994</v>
      </c>
    </row>
    <row r="9" spans="1:5" ht="12.75">
      <c r="A9" s="33" t="s">
        <v>167</v>
      </c>
      <c r="B9" s="32">
        <v>-96796.68</v>
      </c>
      <c r="C9" s="32">
        <v>148571.16</v>
      </c>
      <c r="D9" s="32">
        <v>276183.63</v>
      </c>
      <c r="E9" s="32">
        <v>-224409.15</v>
      </c>
    </row>
    <row r="10" spans="1:5" ht="12.75">
      <c r="A10" s="33" t="s">
        <v>193</v>
      </c>
      <c r="B10" s="32"/>
      <c r="C10" s="32"/>
      <c r="D10" s="32">
        <v>3309.31</v>
      </c>
      <c r="E10" s="32"/>
    </row>
    <row r="11" spans="1:5" ht="12.75">
      <c r="A11" s="33" t="s">
        <v>184</v>
      </c>
      <c r="B11" s="32"/>
      <c r="C11" s="32"/>
      <c r="D11" s="32">
        <v>1813.2</v>
      </c>
      <c r="E11" s="32"/>
    </row>
    <row r="12" spans="1:5" ht="12.75">
      <c r="A12" s="33" t="s">
        <v>203</v>
      </c>
      <c r="B12" s="32"/>
      <c r="C12" s="32"/>
      <c r="D12" s="32">
        <v>6316.13</v>
      </c>
      <c r="E12" s="32"/>
    </row>
    <row r="13" spans="1:5" ht="12.75">
      <c r="A13" s="33" t="s">
        <v>186</v>
      </c>
      <c r="B13" s="32"/>
      <c r="C13" s="32"/>
      <c r="D13" s="32">
        <v>689.44</v>
      </c>
      <c r="E13" s="32"/>
    </row>
    <row r="14" spans="1:5" ht="12.75">
      <c r="A14" s="33" t="s">
        <v>187</v>
      </c>
      <c r="B14" s="32"/>
      <c r="C14" s="32"/>
      <c r="D14" s="32">
        <v>334.51</v>
      </c>
      <c r="E14" s="32"/>
    </row>
    <row r="15" spans="1:5" ht="12.75">
      <c r="A15" s="33" t="s">
        <v>197</v>
      </c>
      <c r="B15" s="32"/>
      <c r="C15" s="32"/>
      <c r="D15" s="32">
        <v>16336.15</v>
      </c>
      <c r="E15" s="32"/>
    </row>
    <row r="16" spans="1:5" ht="24">
      <c r="A16" s="33" t="s">
        <v>189</v>
      </c>
      <c r="B16" s="32"/>
      <c r="C16" s="32"/>
      <c r="D16" s="32">
        <v>157.77</v>
      </c>
      <c r="E16" s="32"/>
    </row>
    <row r="17" spans="1:5" ht="12.75">
      <c r="A17" s="33" t="s">
        <v>175</v>
      </c>
      <c r="B17" s="32">
        <v>-204941.92</v>
      </c>
      <c r="C17" s="32">
        <v>120278.38</v>
      </c>
      <c r="D17" s="32">
        <v>2060</v>
      </c>
      <c r="E17" s="32">
        <v>-86723.54</v>
      </c>
    </row>
    <row r="18" spans="1:5" ht="12.75">
      <c r="A18" s="33" t="s">
        <v>176</v>
      </c>
      <c r="B18" s="32">
        <v>-2293.15</v>
      </c>
      <c r="C18" s="32">
        <v>36882.92</v>
      </c>
      <c r="D18" s="32">
        <v>35182.18</v>
      </c>
      <c r="E18" s="32">
        <v>-592.4100000000035</v>
      </c>
    </row>
    <row r="19" spans="1:5" ht="12.75">
      <c r="A19" s="33" t="s">
        <v>177</v>
      </c>
      <c r="B19" s="32">
        <v>8630.98</v>
      </c>
      <c r="C19" s="32">
        <v>96735.1</v>
      </c>
      <c r="D19" s="32">
        <v>84506.57</v>
      </c>
      <c r="E19" s="32">
        <v>20859.509999999995</v>
      </c>
    </row>
    <row r="20" spans="1:5" ht="24">
      <c r="A20" s="33" t="s">
        <v>179</v>
      </c>
      <c r="B20" s="32">
        <v>-22313.43</v>
      </c>
      <c r="C20" s="32">
        <v>14198.56</v>
      </c>
      <c r="D20" s="32">
        <v>37814.54</v>
      </c>
      <c r="E20" s="32">
        <v>-45929.41</v>
      </c>
    </row>
    <row r="21" spans="1:5" ht="12.75">
      <c r="A21" s="33" t="s">
        <v>180</v>
      </c>
      <c r="B21" s="32">
        <v>-1251.4</v>
      </c>
      <c r="C21" s="32">
        <v>12771.16</v>
      </c>
      <c r="D21" s="32">
        <v>15755.5</v>
      </c>
      <c r="E21" s="32">
        <v>-4235.74</v>
      </c>
    </row>
    <row r="22" spans="1:5" ht="12.75">
      <c r="A22" s="29" t="s">
        <v>181</v>
      </c>
      <c r="B22" s="30">
        <f>SUM(B8:B21)</f>
        <v>-329384.1500000001</v>
      </c>
      <c r="C22" s="30">
        <f>SUM(C8:C21)</f>
        <v>490808.54000000004</v>
      </c>
      <c r="D22" s="30">
        <f>D21+D20+D19+D18+D17+D9+D8</f>
        <v>512128.92000000004</v>
      </c>
      <c r="E22" s="30">
        <f>SUM(E8:E21)</f>
        <v>-350704.53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-12972.96</v>
      </c>
      <c r="C8" s="32">
        <v>56861.34</v>
      </c>
      <c r="D8" s="32">
        <v>58449.77</v>
      </c>
      <c r="E8" s="32">
        <v>-14561.39</v>
      </c>
    </row>
    <row r="9" spans="1:5" ht="12.75">
      <c r="A9" s="33" t="s">
        <v>167</v>
      </c>
      <c r="B9" s="32">
        <v>-129405.74</v>
      </c>
      <c r="C9" s="32">
        <v>131215.14</v>
      </c>
      <c r="D9" s="32">
        <v>285869.25</v>
      </c>
      <c r="E9" s="32">
        <v>-284059.85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291.27</v>
      </c>
      <c r="E11" s="32"/>
    </row>
    <row r="12" spans="1:5" ht="12.75">
      <c r="A12" s="33" t="s">
        <v>203</v>
      </c>
      <c r="B12" s="32"/>
      <c r="C12" s="39"/>
      <c r="D12" s="32">
        <v>6089.38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5.75" customHeight="1">
      <c r="A14" s="33" t="s">
        <v>187</v>
      </c>
      <c r="B14" s="32"/>
      <c r="C14" s="39"/>
      <c r="D14" s="32">
        <v>322.5</v>
      </c>
      <c r="E14" s="32"/>
    </row>
    <row r="15" spans="1:5" ht="12.75">
      <c r="A15" s="33" t="s">
        <v>197</v>
      </c>
      <c r="B15" s="32"/>
      <c r="C15" s="39"/>
      <c r="D15" s="32">
        <v>37206</v>
      </c>
      <c r="E15" s="32"/>
    </row>
    <row r="16" spans="1:5" ht="24">
      <c r="A16" s="33" t="s">
        <v>189</v>
      </c>
      <c r="B16" s="32"/>
      <c r="C16" s="39"/>
      <c r="D16" s="32">
        <v>152.09</v>
      </c>
      <c r="E16" s="32"/>
    </row>
    <row r="17" spans="1:5" ht="12.75">
      <c r="A17" s="33" t="s">
        <v>175</v>
      </c>
      <c r="B17" s="32">
        <v>-599000.72</v>
      </c>
      <c r="C17" s="32">
        <v>111486.78</v>
      </c>
      <c r="D17" s="32">
        <v>580</v>
      </c>
      <c r="E17" s="32">
        <v>-488093.93999999994</v>
      </c>
    </row>
    <row r="18" spans="1:5" ht="12.75">
      <c r="A18" s="33" t="s">
        <v>176</v>
      </c>
      <c r="B18" s="32">
        <v>-4242.28</v>
      </c>
      <c r="C18" s="32">
        <v>34183.56</v>
      </c>
      <c r="D18" s="32">
        <v>33124.32</v>
      </c>
      <c r="E18" s="32">
        <v>-3183.040000000001</v>
      </c>
    </row>
    <row r="19" spans="1:5" ht="12.75">
      <c r="A19" s="33" t="s">
        <v>177</v>
      </c>
      <c r="B19" s="32">
        <v>-12004.69</v>
      </c>
      <c r="C19" s="32">
        <v>70899.15</v>
      </c>
      <c r="D19" s="32">
        <v>81472.68</v>
      </c>
      <c r="E19" s="32">
        <v>-22578.22</v>
      </c>
    </row>
    <row r="20" spans="1:5" ht="24">
      <c r="A20" s="33" t="s">
        <v>179</v>
      </c>
      <c r="B20" s="32">
        <v>-24187.1</v>
      </c>
      <c r="C20" s="32">
        <v>13152.9</v>
      </c>
      <c r="D20" s="32">
        <v>37814.54</v>
      </c>
      <c r="E20" s="32">
        <v>-48848.74</v>
      </c>
    </row>
    <row r="21" spans="1:5" ht="12.75">
      <c r="A21" s="33" t="s">
        <v>180</v>
      </c>
      <c r="B21" s="32">
        <v>-5793.67</v>
      </c>
      <c r="C21" s="32">
        <v>2038.02</v>
      </c>
      <c r="D21" s="32">
        <v>7641.96</v>
      </c>
      <c r="E21" s="32">
        <v>-11397.61</v>
      </c>
    </row>
    <row r="22" spans="1:5" ht="12.75">
      <c r="A22" s="29" t="s">
        <v>181</v>
      </c>
      <c r="B22" s="30">
        <f>SUM(B8:B21)</f>
        <v>-787607.1599999999</v>
      </c>
      <c r="C22" s="30">
        <f>SUM(C8:C21)</f>
        <v>419836.89</v>
      </c>
      <c r="D22" s="30">
        <f>D21+D20+D19+D18+D17+D9+D8</f>
        <v>504952.52</v>
      </c>
      <c r="E22" s="30">
        <f>SUM(E8:E21)</f>
        <v>-872722.7899999999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-11760.51</v>
      </c>
      <c r="C8" s="37">
        <v>61143.18</v>
      </c>
      <c r="D8" s="32">
        <v>62994.83</v>
      </c>
      <c r="E8" s="32">
        <f>B8+C8-D8</f>
        <v>-13612.160000000003</v>
      </c>
    </row>
    <row r="9" spans="1:5" ht="12.75">
      <c r="A9" s="33" t="s">
        <v>167</v>
      </c>
      <c r="B9" s="32">
        <v>-253848.25</v>
      </c>
      <c r="C9" s="37">
        <v>139168.15</v>
      </c>
      <c r="D9" s="32">
        <v>204640.01</v>
      </c>
      <c r="E9" s="32">
        <f>B9+C9-D9</f>
        <v>-319320.11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291.27</v>
      </c>
      <c r="E11" s="32"/>
    </row>
    <row r="12" spans="1:5" ht="12.75">
      <c r="A12" s="33" t="s">
        <v>203</v>
      </c>
      <c r="B12" s="32"/>
      <c r="C12" s="37"/>
      <c r="D12" s="32">
        <v>6601.21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353.95</v>
      </c>
      <c r="E14" s="32"/>
    </row>
    <row r="15" spans="1:5" ht="15.75" customHeight="1">
      <c r="A15" s="33" t="s">
        <v>197</v>
      </c>
      <c r="B15" s="32"/>
      <c r="C15" s="37"/>
      <c r="D15" s="32">
        <v>42282</v>
      </c>
      <c r="E15" s="32"/>
    </row>
    <row r="16" spans="1:5" ht="24">
      <c r="A16" s="33" t="s">
        <v>189</v>
      </c>
      <c r="B16" s="32"/>
      <c r="C16" s="37"/>
      <c r="D16" s="32">
        <v>163.94</v>
      </c>
      <c r="E16" s="32"/>
    </row>
    <row r="17" spans="1:5" ht="12.75">
      <c r="A17" s="33" t="s">
        <v>175</v>
      </c>
      <c r="B17" s="32">
        <v>-544498.77</v>
      </c>
      <c r="C17" s="37">
        <v>119818.08</v>
      </c>
      <c r="D17" s="32">
        <v>166404.3</v>
      </c>
      <c r="E17" s="32">
        <f>B17+C17-D17</f>
        <v>-591084.99</v>
      </c>
    </row>
    <row r="18" spans="1:5" ht="12.75">
      <c r="A18" s="33" t="s">
        <v>176</v>
      </c>
      <c r="B18" s="32">
        <v>-779.83</v>
      </c>
      <c r="C18" s="37">
        <v>36743.31</v>
      </c>
      <c r="D18" s="32">
        <v>35963.48</v>
      </c>
      <c r="E18" s="32">
        <f>B18+C18-D18</f>
        <v>0</v>
      </c>
    </row>
    <row r="19" spans="1:5" ht="12.75">
      <c r="A19" s="33" t="s">
        <v>177</v>
      </c>
      <c r="B19" s="32">
        <v>-17817.76</v>
      </c>
      <c r="C19" s="37">
        <v>72329.55</v>
      </c>
      <c r="D19" s="32">
        <v>87808.25</v>
      </c>
      <c r="E19" s="32">
        <f>B19+C19-D19</f>
        <v>-33296.45999999999</v>
      </c>
    </row>
    <row r="20" spans="1:5" ht="24">
      <c r="A20" s="33" t="s">
        <v>179</v>
      </c>
      <c r="B20" s="32">
        <v>-24250.02</v>
      </c>
      <c r="C20" s="37">
        <v>13273.73</v>
      </c>
      <c r="D20" s="32">
        <v>37814.54</v>
      </c>
      <c r="E20" s="32">
        <f>B20+C20-D20</f>
        <v>-48790.83</v>
      </c>
    </row>
    <row r="21" spans="1:5" ht="12.75">
      <c r="A21" s="33" t="s">
        <v>180</v>
      </c>
      <c r="B21" s="32">
        <v>2173.65</v>
      </c>
      <c r="C21" s="37">
        <v>1852.32</v>
      </c>
      <c r="D21" s="32">
        <v>1852.32</v>
      </c>
      <c r="E21" s="32">
        <f>B21+C21-D21</f>
        <v>2173.6500000000005</v>
      </c>
    </row>
    <row r="22" spans="1:5" ht="12.75">
      <c r="A22" s="29" t="s">
        <v>181</v>
      </c>
      <c r="B22" s="30">
        <f>SUM(B8:B21)</f>
        <v>-850781.49</v>
      </c>
      <c r="C22" s="31">
        <f>SUM(C8:C21)</f>
        <v>444328.31999999995</v>
      </c>
      <c r="D22" s="30">
        <f>D21+D20+D19+D18+D17+D9+D8</f>
        <v>597477.73</v>
      </c>
      <c r="E22" s="30">
        <f>SUM(E8:E21)</f>
        <v>-1003930.8999999999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-11002.2</v>
      </c>
      <c r="C8" s="37">
        <v>82659.42</v>
      </c>
      <c r="D8" s="32">
        <v>83128.19</v>
      </c>
      <c r="E8" s="32">
        <v>-11470.97</v>
      </c>
    </row>
    <row r="9" spans="1:5" ht="12.75">
      <c r="A9" s="33" t="s">
        <v>167</v>
      </c>
      <c r="B9" s="32">
        <v>-101387.2</v>
      </c>
      <c r="C9" s="37">
        <v>202556.3</v>
      </c>
      <c r="D9" s="32">
        <v>388149.12</v>
      </c>
      <c r="E9" s="32">
        <v>-286980.02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367.92</v>
      </c>
      <c r="E11" s="32"/>
    </row>
    <row r="12" spans="1:5" ht="12.75">
      <c r="A12" s="33" t="s">
        <v>203</v>
      </c>
      <c r="B12" s="32"/>
      <c r="C12" s="37"/>
      <c r="D12" s="32">
        <v>8660.32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458.65</v>
      </c>
      <c r="E14" s="32"/>
    </row>
    <row r="15" spans="1:5" ht="15.75" customHeight="1">
      <c r="A15" s="33" t="s">
        <v>197</v>
      </c>
      <c r="B15" s="32"/>
      <c r="C15" s="37"/>
      <c r="D15" s="32">
        <v>55728</v>
      </c>
      <c r="E15" s="32"/>
    </row>
    <row r="16" spans="1:5" ht="24">
      <c r="A16" s="33" t="s">
        <v>189</v>
      </c>
      <c r="B16" s="32"/>
      <c r="C16" s="37"/>
      <c r="D16" s="32">
        <v>216.32</v>
      </c>
      <c r="E16" s="32"/>
    </row>
    <row r="17" spans="1:5" ht="12.75">
      <c r="A17" s="33" t="s">
        <v>175</v>
      </c>
      <c r="B17" s="32">
        <v>-1203029.41</v>
      </c>
      <c r="C17" s="37">
        <v>161981.28</v>
      </c>
      <c r="D17" s="32">
        <v>34909</v>
      </c>
      <c r="E17" s="32">
        <v>-1075957.13</v>
      </c>
    </row>
    <row r="18" spans="1:5" ht="12.75">
      <c r="A18" s="33" t="s">
        <v>176</v>
      </c>
      <c r="B18" s="32">
        <v>-1539.82</v>
      </c>
      <c r="C18" s="37">
        <v>49672.42</v>
      </c>
      <c r="D18" s="32">
        <v>48320.12</v>
      </c>
      <c r="E18" s="32">
        <v>-187.52000000000407</v>
      </c>
    </row>
    <row r="19" spans="1:5" ht="12.75">
      <c r="A19" s="33" t="s">
        <v>177</v>
      </c>
      <c r="B19" s="32">
        <v>9975.64</v>
      </c>
      <c r="C19" s="37">
        <v>130277.86</v>
      </c>
      <c r="D19" s="32">
        <v>115871.67</v>
      </c>
      <c r="E19" s="32">
        <v>24381.83</v>
      </c>
    </row>
    <row r="20" spans="1:5" ht="24">
      <c r="A20" s="33" t="s">
        <v>179</v>
      </c>
      <c r="B20" s="32">
        <v>-30322.05</v>
      </c>
      <c r="C20" s="37">
        <v>13974.14</v>
      </c>
      <c r="D20" s="32">
        <v>37814.54</v>
      </c>
      <c r="E20" s="32">
        <v>-54162.45</v>
      </c>
    </row>
    <row r="21" spans="1:5" ht="12.75">
      <c r="A21" s="33" t="s">
        <v>180</v>
      </c>
      <c r="B21" s="32">
        <v>4628.19</v>
      </c>
      <c r="C21" s="37">
        <v>3336.96</v>
      </c>
      <c r="D21" s="32">
        <v>3336.96</v>
      </c>
      <c r="E21" s="32">
        <v>4628.19</v>
      </c>
    </row>
    <row r="22" spans="1:5" ht="12.75">
      <c r="A22" s="29" t="s">
        <v>181</v>
      </c>
      <c r="B22" s="30">
        <f>SUM(B8:B21)</f>
        <v>-1332676.85</v>
      </c>
      <c r="C22" s="31">
        <f>SUM(C8:C21)</f>
        <v>644458.38</v>
      </c>
      <c r="D22" s="30">
        <f>D21+D20+D19+D18+D17+D9+D8</f>
        <v>711529.5999999999</v>
      </c>
      <c r="E22" s="30">
        <f>SUM(E8:E21)</f>
        <v>-1399748.0699999998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419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-22701.41</v>
      </c>
      <c r="C8" s="32">
        <v>204173.1</v>
      </c>
      <c r="D8" s="32">
        <v>196471.62</v>
      </c>
      <c r="E8" s="32">
        <v>-14999.929999999993</v>
      </c>
    </row>
    <row r="9" spans="1:5" ht="12.75">
      <c r="A9" s="33" t="s">
        <v>167</v>
      </c>
      <c r="B9" s="32">
        <v>-315196.17</v>
      </c>
      <c r="C9" s="32">
        <v>492747.48</v>
      </c>
      <c r="D9" s="32">
        <v>950846.88</v>
      </c>
      <c r="E9" s="32">
        <v>-773295.57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194</v>
      </c>
      <c r="B11" s="32"/>
      <c r="C11" s="32"/>
      <c r="D11" s="32">
        <v>5212.95</v>
      </c>
      <c r="E11" s="32"/>
    </row>
    <row r="12" spans="1:5" ht="12.75">
      <c r="A12" s="33" t="s">
        <v>203</v>
      </c>
      <c r="B12" s="32"/>
      <c r="C12" s="32"/>
      <c r="D12" s="32">
        <v>20468.65</v>
      </c>
      <c r="E12" s="32"/>
    </row>
    <row r="13" spans="1:5" ht="12.75">
      <c r="A13" s="33" t="s">
        <v>186</v>
      </c>
      <c r="B13" s="32"/>
      <c r="C13" s="32"/>
      <c r="D13" s="32">
        <v>689.44</v>
      </c>
      <c r="E13" s="32"/>
    </row>
    <row r="14" spans="1:5" ht="12.75">
      <c r="A14" s="33" t="s">
        <v>187</v>
      </c>
      <c r="B14" s="32"/>
      <c r="C14" s="32"/>
      <c r="D14" s="32">
        <v>1084.05</v>
      </c>
      <c r="E14" s="32"/>
    </row>
    <row r="15" spans="1:5" ht="15.75" customHeight="1">
      <c r="A15" s="33" t="s">
        <v>197</v>
      </c>
      <c r="B15" s="32"/>
      <c r="C15" s="32"/>
      <c r="D15" s="32">
        <v>64889</v>
      </c>
      <c r="E15" s="32"/>
    </row>
    <row r="16" spans="1:5" ht="24">
      <c r="A16" s="33" t="s">
        <v>189</v>
      </c>
      <c r="B16" s="32"/>
      <c r="C16" s="32"/>
      <c r="D16" s="32">
        <v>511.26</v>
      </c>
      <c r="E16" s="32"/>
    </row>
    <row r="17" spans="1:5" ht="12.75">
      <c r="A17" s="33" t="s">
        <v>175</v>
      </c>
      <c r="B17" s="32">
        <v>-92873.48</v>
      </c>
      <c r="C17" s="32">
        <v>400102.8</v>
      </c>
      <c r="D17" s="32">
        <v>133756.89</v>
      </c>
      <c r="E17" s="32">
        <v>173472.43</v>
      </c>
    </row>
    <row r="18" spans="1:5" ht="12.75">
      <c r="A18" s="33" t="s">
        <v>176</v>
      </c>
      <c r="B18" s="32">
        <v>-5134.48</v>
      </c>
      <c r="C18" s="32">
        <v>122694.54</v>
      </c>
      <c r="D18" s="32">
        <v>121230.48</v>
      </c>
      <c r="E18" s="32">
        <v>-3670.4199999999983</v>
      </c>
    </row>
    <row r="19" spans="1:5" ht="12.75">
      <c r="A19" s="33" t="s">
        <v>177</v>
      </c>
      <c r="B19" s="32">
        <v>36908.11</v>
      </c>
      <c r="C19" s="32">
        <v>321793.2</v>
      </c>
      <c r="D19" s="32">
        <v>273859.77</v>
      </c>
      <c r="E19" s="32">
        <v>84841.53999999998</v>
      </c>
    </row>
    <row r="20" spans="1:5" ht="24">
      <c r="A20" s="33" t="s">
        <v>179</v>
      </c>
      <c r="B20" s="32">
        <v>7254.47</v>
      </c>
      <c r="C20" s="32">
        <v>47238.48</v>
      </c>
      <c r="D20" s="32">
        <v>37814.54</v>
      </c>
      <c r="E20" s="32">
        <v>16678.410000000003</v>
      </c>
    </row>
    <row r="21" spans="1:5" ht="12.75">
      <c r="A21" s="33" t="s">
        <v>180</v>
      </c>
      <c r="B21" s="32">
        <v>-25830.56</v>
      </c>
      <c r="C21" s="32">
        <v>42484.44</v>
      </c>
      <c r="D21" s="32">
        <v>53701.14</v>
      </c>
      <c r="E21" s="32">
        <v>-37047.259999999995</v>
      </c>
    </row>
    <row r="22" spans="1:5" ht="12.75">
      <c r="A22" s="29" t="s">
        <v>181</v>
      </c>
      <c r="B22" s="30">
        <f>SUM(B8:B21)</f>
        <v>-417573.51999999996</v>
      </c>
      <c r="C22" s="30">
        <f>SUM(C8:C21)</f>
        <v>1631234.0399999998</v>
      </c>
      <c r="D22" s="30">
        <f>D21+D20+D19+D18+D17+D9+D8</f>
        <v>1767681.3200000003</v>
      </c>
      <c r="E22" s="30">
        <f>SUM(E8:E21)</f>
        <v>-554020.8000000002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-29955.8</v>
      </c>
      <c r="C8" s="37">
        <v>150855.86</v>
      </c>
      <c r="D8" s="32">
        <v>160370.23</v>
      </c>
      <c r="E8" s="32">
        <v>-39470.17000000003</v>
      </c>
    </row>
    <row r="9" spans="1:5" ht="12.75">
      <c r="A9" s="33" t="s">
        <v>167</v>
      </c>
      <c r="B9" s="32">
        <v>-348947.34</v>
      </c>
      <c r="C9" s="37">
        <v>368502.89</v>
      </c>
      <c r="D9" s="32">
        <v>735017.37</v>
      </c>
      <c r="E9" s="32">
        <v>-715461.82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3581.07</v>
      </c>
      <c r="E11" s="32"/>
    </row>
    <row r="12" spans="1:5" ht="12.75">
      <c r="A12" s="33" t="s">
        <v>203</v>
      </c>
      <c r="B12" s="32"/>
      <c r="C12" s="37"/>
      <c r="D12" s="32">
        <v>16707.56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884.85</v>
      </c>
      <c r="E14" s="32"/>
    </row>
    <row r="15" spans="1:5" ht="12.75">
      <c r="A15" s="33" t="s">
        <v>188</v>
      </c>
      <c r="B15" s="32"/>
      <c r="C15" s="37"/>
      <c r="D15" s="32">
        <v>56490.29</v>
      </c>
      <c r="E15" s="32"/>
    </row>
    <row r="16" spans="1:5" ht="24">
      <c r="A16" s="33" t="s">
        <v>189</v>
      </c>
      <c r="B16" s="32"/>
      <c r="C16" s="37"/>
      <c r="D16" s="32">
        <v>417.34</v>
      </c>
      <c r="E16" s="32"/>
    </row>
    <row r="17" spans="1:5" ht="12.75">
      <c r="A17" s="33" t="s">
        <v>175</v>
      </c>
      <c r="B17" s="32">
        <v>341868.69</v>
      </c>
      <c r="C17" s="37">
        <v>295556.2</v>
      </c>
      <c r="D17" s="32">
        <v>433731.25</v>
      </c>
      <c r="E17" s="32">
        <v>203693.64</v>
      </c>
    </row>
    <row r="18" spans="1:5" ht="12.75">
      <c r="A18" s="33" t="s">
        <v>176</v>
      </c>
      <c r="B18" s="32">
        <v>-2279.29</v>
      </c>
      <c r="C18" s="37">
        <v>90639.18</v>
      </c>
      <c r="D18" s="32">
        <v>90639.18</v>
      </c>
      <c r="E18" s="32">
        <v>-2279.2899999999936</v>
      </c>
    </row>
    <row r="19" spans="1:5" ht="12.75">
      <c r="A19" s="33" t="s">
        <v>210</v>
      </c>
      <c r="B19" s="32">
        <v>0</v>
      </c>
      <c r="C19" s="37">
        <v>1562.04</v>
      </c>
      <c r="D19" s="32">
        <v>1562.04</v>
      </c>
      <c r="E19" s="32">
        <v>0</v>
      </c>
    </row>
    <row r="20" spans="1:5" ht="12.75">
      <c r="A20" s="33" t="s">
        <v>177</v>
      </c>
      <c r="B20" s="32">
        <v>5889.72</v>
      </c>
      <c r="C20" s="37">
        <v>237720.1</v>
      </c>
      <c r="D20" s="32">
        <v>223538.56</v>
      </c>
      <c r="E20" s="32">
        <v>20071.26000000001</v>
      </c>
    </row>
    <row r="21" spans="1:5" ht="24">
      <c r="A21" s="33" t="s">
        <v>179</v>
      </c>
      <c r="B21" s="32">
        <v>-3441.58</v>
      </c>
      <c r="C21" s="37">
        <v>34906.22</v>
      </c>
      <c r="D21" s="32">
        <v>37814.54</v>
      </c>
      <c r="E21" s="32">
        <v>-6349.9000000000015</v>
      </c>
    </row>
    <row r="22" spans="1:5" ht="12.75">
      <c r="A22" s="33" t="s">
        <v>180</v>
      </c>
      <c r="B22" s="32">
        <v>13319.18</v>
      </c>
      <c r="C22" s="37">
        <v>31382.73</v>
      </c>
      <c r="D22" s="32">
        <v>31511.04</v>
      </c>
      <c r="E22" s="32">
        <v>13190.870000000003</v>
      </c>
    </row>
    <row r="23" spans="1:5" ht="12.75">
      <c r="A23" s="29" t="s">
        <v>181</v>
      </c>
      <c r="B23" s="30">
        <f>SUM(B8:B22)</f>
        <v>-23546.420000000013</v>
      </c>
      <c r="C23" s="31">
        <f>SUM(C8:C22)</f>
        <v>1211125.22</v>
      </c>
      <c r="D23" s="30">
        <f>D22+D21+D20+D19+D18+D17+D9+D8</f>
        <v>1714184.21</v>
      </c>
      <c r="E23" s="30">
        <f>SUM(E8:E22)</f>
        <v>-526605.41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-13957.2</v>
      </c>
      <c r="C8" s="37">
        <v>132711</v>
      </c>
      <c r="D8" s="32">
        <v>129245.38</v>
      </c>
      <c r="E8" s="32">
        <v>-10491.580000000002</v>
      </c>
    </row>
    <row r="9" spans="1:5" ht="12.75">
      <c r="A9" s="33" t="s">
        <v>167</v>
      </c>
      <c r="B9" s="32">
        <v>-279485.3</v>
      </c>
      <c r="C9" s="37">
        <v>320748</v>
      </c>
      <c r="D9" s="32">
        <v>628093.78</v>
      </c>
      <c r="E9" s="32">
        <v>-586831.0800000001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3626.4</v>
      </c>
      <c r="E11" s="32"/>
    </row>
    <row r="12" spans="1:5" ht="12.75">
      <c r="A12" s="33" t="s">
        <v>203</v>
      </c>
      <c r="B12" s="32"/>
      <c r="C12" s="37"/>
      <c r="D12" s="32">
        <v>13464.91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713.12</v>
      </c>
      <c r="E14" s="32"/>
    </row>
    <row r="15" spans="1:5" ht="12.75">
      <c r="A15" s="33" t="s">
        <v>188</v>
      </c>
      <c r="B15" s="32"/>
      <c r="C15" s="37"/>
      <c r="D15" s="32">
        <v>57894.27</v>
      </c>
      <c r="E15" s="32"/>
    </row>
    <row r="16" spans="1:5" ht="24">
      <c r="A16" s="33" t="s">
        <v>189</v>
      </c>
      <c r="B16" s="32"/>
      <c r="C16" s="37"/>
      <c r="D16" s="32">
        <v>336.31</v>
      </c>
      <c r="E16" s="32"/>
    </row>
    <row r="17" spans="1:5" ht="12.75">
      <c r="A17" s="33" t="s">
        <v>175</v>
      </c>
      <c r="B17" s="32">
        <v>308847.88</v>
      </c>
      <c r="C17" s="37">
        <v>260062.8</v>
      </c>
      <c r="D17" s="32">
        <v>964382.89</v>
      </c>
      <c r="E17" s="32">
        <v>-395472.2100000001</v>
      </c>
    </row>
    <row r="18" spans="1:5" ht="12.75">
      <c r="A18" s="33" t="s">
        <v>176</v>
      </c>
      <c r="B18" s="32">
        <v>0.49</v>
      </c>
      <c r="C18" s="37">
        <v>79750.44</v>
      </c>
      <c r="D18" s="32">
        <v>79750.93</v>
      </c>
      <c r="E18" s="32">
        <v>0</v>
      </c>
    </row>
    <row r="19" spans="1:5" ht="12.75">
      <c r="A19" s="33" t="s">
        <v>177</v>
      </c>
      <c r="B19" s="32">
        <v>21854.72</v>
      </c>
      <c r="C19" s="37">
        <v>209163.48</v>
      </c>
      <c r="D19" s="32">
        <v>180153.85</v>
      </c>
      <c r="E19" s="32">
        <v>50864.350000000006</v>
      </c>
    </row>
    <row r="20" spans="1:5" ht="12.75">
      <c r="A20" s="33" t="s">
        <v>178</v>
      </c>
      <c r="B20" s="32">
        <v>0</v>
      </c>
      <c r="C20" s="37">
        <v>226.68</v>
      </c>
      <c r="D20" s="32">
        <v>226.68</v>
      </c>
      <c r="E20" s="32">
        <v>0</v>
      </c>
    </row>
    <row r="21" spans="1:5" ht="24">
      <c r="A21" s="33" t="s">
        <v>179</v>
      </c>
      <c r="B21" s="32">
        <v>-6268.23</v>
      </c>
      <c r="C21" s="37">
        <v>30705</v>
      </c>
      <c r="D21" s="32">
        <v>37814.54</v>
      </c>
      <c r="E21" s="32">
        <v>-13377.77</v>
      </c>
    </row>
    <row r="22" spans="1:5" ht="12.75">
      <c r="A22" s="33" t="s">
        <v>180</v>
      </c>
      <c r="B22" s="32">
        <v>3937.62</v>
      </c>
      <c r="C22" s="37">
        <v>27614.28</v>
      </c>
      <c r="D22" s="32">
        <v>31511.04</v>
      </c>
      <c r="E22" s="32">
        <v>40.859999999996944</v>
      </c>
    </row>
    <row r="23" spans="1:5" ht="12.75">
      <c r="A23" s="29" t="s">
        <v>181</v>
      </c>
      <c r="B23" s="30">
        <f>SUM(B8:B22)</f>
        <v>34929.98</v>
      </c>
      <c r="C23" s="31">
        <f>SUM(C8:C22)</f>
        <v>1060981.68</v>
      </c>
      <c r="D23" s="30">
        <f>D22+D21+D20+D19+D18+D17+D9+D8</f>
        <v>2051179.0899999999</v>
      </c>
      <c r="E23" s="30">
        <f>SUM(E8:E22)</f>
        <v>-955267.4300000002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-8035.73</v>
      </c>
      <c r="C8" s="37">
        <v>22807.32</v>
      </c>
      <c r="D8" s="37">
        <v>23232.94</v>
      </c>
      <c r="E8" s="37">
        <v>-8461.349999999999</v>
      </c>
    </row>
    <row r="9" spans="1:5" ht="12.75">
      <c r="A9" s="33" t="s">
        <v>167</v>
      </c>
      <c r="B9" s="37">
        <v>-76290.2</v>
      </c>
      <c r="C9" s="37">
        <v>51413.3</v>
      </c>
      <c r="D9" s="37">
        <v>137102.31</v>
      </c>
      <c r="E9" s="37">
        <v>-161979.21</v>
      </c>
    </row>
    <row r="10" spans="1:5" ht="12.75">
      <c r="A10" s="33" t="s">
        <v>193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91.98</v>
      </c>
      <c r="E11" s="37"/>
    </row>
    <row r="12" spans="1:5" ht="12.75">
      <c r="A12" s="33" t="s">
        <v>185</v>
      </c>
      <c r="B12" s="37"/>
      <c r="C12" s="37"/>
      <c r="D12" s="37">
        <v>2420.44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5.75" customHeight="1">
      <c r="A14" s="33" t="s">
        <v>196</v>
      </c>
      <c r="B14" s="37"/>
      <c r="C14" s="37"/>
      <c r="D14" s="37">
        <v>128.19</v>
      </c>
      <c r="E14" s="37"/>
    </row>
    <row r="15" spans="1:5" ht="12.75">
      <c r="A15" s="33" t="s">
        <v>197</v>
      </c>
      <c r="B15" s="37"/>
      <c r="C15" s="37"/>
      <c r="D15" s="37">
        <v>28299.18</v>
      </c>
      <c r="E15" s="37"/>
    </row>
    <row r="16" spans="1:5" ht="24">
      <c r="A16" s="33" t="s">
        <v>189</v>
      </c>
      <c r="B16" s="37"/>
      <c r="C16" s="37"/>
      <c r="D16" s="37">
        <v>60.45</v>
      </c>
      <c r="E16" s="37"/>
    </row>
    <row r="17" spans="1:5" ht="12.75">
      <c r="A17" s="33" t="s">
        <v>175</v>
      </c>
      <c r="B17" s="37">
        <v>-183284.75</v>
      </c>
      <c r="C17" s="37">
        <v>44693.88</v>
      </c>
      <c r="D17" s="37">
        <v>49825.37</v>
      </c>
      <c r="E17" s="37">
        <v>-188416.24</v>
      </c>
    </row>
    <row r="18" spans="1:5" ht="12.75">
      <c r="A18" s="33" t="s">
        <v>176</v>
      </c>
      <c r="B18" s="37">
        <v>14735.45</v>
      </c>
      <c r="C18" s="37">
        <v>13705.74</v>
      </c>
      <c r="D18" s="37">
        <v>13705.74</v>
      </c>
      <c r="E18" s="37">
        <v>14735.450000000003</v>
      </c>
    </row>
    <row r="19" spans="1:5" ht="12.75">
      <c r="A19" s="33" t="s">
        <v>177</v>
      </c>
      <c r="B19" s="37">
        <v>-7922.25</v>
      </c>
      <c r="C19" s="37">
        <v>25270.5</v>
      </c>
      <c r="D19" s="37">
        <v>32384.18</v>
      </c>
      <c r="E19" s="37">
        <v>-15035.93</v>
      </c>
    </row>
    <row r="20" spans="1:5" ht="24">
      <c r="A20" s="33" t="s">
        <v>179</v>
      </c>
      <c r="B20" s="37">
        <v>-31042.01</v>
      </c>
      <c r="C20" s="37">
        <v>5276.68</v>
      </c>
      <c r="D20" s="37">
        <v>37814.54</v>
      </c>
      <c r="E20" s="37">
        <v>-63579.87</v>
      </c>
    </row>
    <row r="21" spans="1:5" ht="12.75">
      <c r="A21" s="33" t="s">
        <v>180</v>
      </c>
      <c r="B21" s="37">
        <v>-2505.56</v>
      </c>
      <c r="C21" s="37">
        <v>773.64</v>
      </c>
      <c r="D21" s="37">
        <v>3117.07</v>
      </c>
      <c r="E21" s="37">
        <v>-4848.99</v>
      </c>
    </row>
    <row r="22" spans="1:5" ht="12.75">
      <c r="A22" s="29" t="s">
        <v>181</v>
      </c>
      <c r="B22" s="31">
        <f>SUM(B8:B21)</f>
        <v>-294345.05</v>
      </c>
      <c r="C22" s="31">
        <f>SUM(C8:C21)</f>
        <v>163941.06</v>
      </c>
      <c r="D22" s="31">
        <f>D21+D20+D19+D18+D17+D9+D8</f>
        <v>297182.15</v>
      </c>
      <c r="E22" s="31">
        <f>SUM(E8:E21)</f>
        <v>-427586.13999999996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-5984.83</v>
      </c>
      <c r="C8" s="32">
        <v>56083.08</v>
      </c>
      <c r="D8" s="32">
        <v>54188.87</v>
      </c>
      <c r="E8" s="32">
        <v>-4090.6200000000026</v>
      </c>
    </row>
    <row r="9" spans="1:5" ht="12.75">
      <c r="A9" s="33" t="s">
        <v>167</v>
      </c>
      <c r="B9" s="32">
        <v>-83577.04</v>
      </c>
      <c r="C9" s="32">
        <v>132450.48</v>
      </c>
      <c r="D9" s="32">
        <v>249695.38</v>
      </c>
      <c r="E9" s="32">
        <v>-200821.94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282.08</v>
      </c>
      <c r="E11" s="32"/>
    </row>
    <row r="12" spans="1:5" ht="12.75">
      <c r="A12" s="33" t="s">
        <v>185</v>
      </c>
      <c r="B12" s="32"/>
      <c r="C12" s="39"/>
      <c r="D12" s="32">
        <v>5645.45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298.99</v>
      </c>
      <c r="E14" s="32"/>
    </row>
    <row r="15" spans="1:5" ht="15.75" customHeight="1">
      <c r="A15" s="33" t="s">
        <v>197</v>
      </c>
      <c r="B15" s="32"/>
      <c r="C15" s="39"/>
      <c r="D15" s="32">
        <v>11961</v>
      </c>
      <c r="E15" s="32"/>
    </row>
    <row r="16" spans="1:5" ht="24">
      <c r="A16" s="33" t="s">
        <v>189</v>
      </c>
      <c r="B16" s="32"/>
      <c r="C16" s="39"/>
      <c r="D16" s="32">
        <v>141</v>
      </c>
      <c r="E16" s="32"/>
    </row>
    <row r="17" spans="1:5" ht="12.75">
      <c r="A17" s="33" t="s">
        <v>175</v>
      </c>
      <c r="B17" s="32">
        <v>30233.08</v>
      </c>
      <c r="C17" s="32">
        <v>109901.64</v>
      </c>
      <c r="D17" s="32">
        <v>78650.43</v>
      </c>
      <c r="E17" s="32">
        <v>61484.29000000001</v>
      </c>
    </row>
    <row r="18" spans="1:5" ht="12.75">
      <c r="A18" s="33" t="s">
        <v>176</v>
      </c>
      <c r="B18" s="32"/>
      <c r="C18" s="32">
        <v>34305.6</v>
      </c>
      <c r="D18" s="32">
        <v>34305.6</v>
      </c>
      <c r="E18" s="32">
        <v>0</v>
      </c>
    </row>
    <row r="19" spans="1:5" ht="12.75">
      <c r="A19" s="33" t="s">
        <v>177</v>
      </c>
      <c r="B19" s="32">
        <v>798.3</v>
      </c>
      <c r="C19" s="32">
        <v>78994.74</v>
      </c>
      <c r="D19" s="32">
        <v>75533.3</v>
      </c>
      <c r="E19" s="32">
        <v>4259.740000000005</v>
      </c>
    </row>
    <row r="20" spans="1:5" ht="24">
      <c r="A20" s="33" t="s">
        <v>179</v>
      </c>
      <c r="B20" s="32">
        <v>-22085.14</v>
      </c>
      <c r="C20" s="32">
        <v>12975.78</v>
      </c>
      <c r="D20" s="32">
        <v>37814.54</v>
      </c>
      <c r="E20" s="32">
        <v>-46923.9</v>
      </c>
    </row>
    <row r="21" spans="1:5" ht="12.75">
      <c r="A21" s="33" t="s">
        <v>180</v>
      </c>
      <c r="B21" s="32">
        <v>-4854.45</v>
      </c>
      <c r="C21" s="32">
        <v>11539.68</v>
      </c>
      <c r="D21" s="32">
        <v>9787.5</v>
      </c>
      <c r="E21" s="32">
        <v>-3102.2699999999995</v>
      </c>
    </row>
    <row r="22" spans="1:5" ht="12.75">
      <c r="A22" s="29" t="s">
        <v>181</v>
      </c>
      <c r="B22" s="30">
        <f>SUM(B8:B21)</f>
        <v>-85470.07999999999</v>
      </c>
      <c r="C22" s="30">
        <f>SUM(C8:C21)</f>
        <v>436251</v>
      </c>
      <c r="D22" s="30">
        <f>D8+D9+D17+D18+D19+D20+D21</f>
        <v>539975.62</v>
      </c>
      <c r="E22" s="30">
        <f>SUM(E8:E21)</f>
        <v>-189194.69999999995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162</v>
      </c>
    </row>
    <row r="8" spans="1:5" ht="12.75">
      <c r="A8" s="33" t="s">
        <v>166</v>
      </c>
      <c r="B8" s="32"/>
      <c r="C8" s="32">
        <v>122806.82</v>
      </c>
      <c r="D8" s="32">
        <v>128499.31</v>
      </c>
      <c r="E8" s="32">
        <v>-5692.49</v>
      </c>
    </row>
    <row r="9" spans="1:5" ht="12.75">
      <c r="A9" s="33" t="s">
        <v>167</v>
      </c>
      <c r="B9" s="32"/>
      <c r="C9" s="32">
        <v>287632.28</v>
      </c>
      <c r="D9" s="32">
        <v>547053.36</v>
      </c>
      <c r="E9" s="32">
        <v>-259421.08</v>
      </c>
    </row>
    <row r="10" spans="1:5" ht="12.75">
      <c r="A10" s="33" t="s">
        <v>183</v>
      </c>
      <c r="B10" s="32"/>
      <c r="C10" s="39"/>
      <c r="D10" s="32">
        <v>2134.61</v>
      </c>
      <c r="E10" s="32"/>
    </row>
    <row r="11" spans="1:5" ht="12.75">
      <c r="A11" s="33" t="s">
        <v>203</v>
      </c>
      <c r="B11" s="32"/>
      <c r="C11" s="39"/>
      <c r="D11" s="32">
        <v>8832.01</v>
      </c>
      <c r="E11" s="32"/>
    </row>
    <row r="12" spans="1:5" ht="12.75">
      <c r="A12" s="33" t="s">
        <v>456</v>
      </c>
      <c r="B12" s="32"/>
      <c r="C12" s="39"/>
      <c r="D12" s="32">
        <v>458.96</v>
      </c>
      <c r="E12" s="32"/>
    </row>
    <row r="13" spans="1:5" ht="12.75">
      <c r="A13" s="33" t="s">
        <v>187</v>
      </c>
      <c r="B13" s="32"/>
      <c r="C13" s="39"/>
      <c r="D13" s="32">
        <v>243.99</v>
      </c>
      <c r="E13" s="32"/>
    </row>
    <row r="14" spans="1:5" ht="24">
      <c r="A14" s="33" t="s">
        <v>189</v>
      </c>
      <c r="B14" s="32"/>
      <c r="C14" s="39"/>
      <c r="D14" s="32">
        <v>392.9</v>
      </c>
      <c r="E14" s="32"/>
    </row>
    <row r="15" spans="1:5" ht="12.75">
      <c r="A15" s="33" t="s">
        <v>175</v>
      </c>
      <c r="B15" s="32"/>
      <c r="C15" s="32" t="s">
        <v>457</v>
      </c>
      <c r="D15" s="32">
        <v>135428.03</v>
      </c>
      <c r="E15" s="32">
        <v>99037.41</v>
      </c>
    </row>
    <row r="16" spans="1:5" ht="12.75">
      <c r="A16" s="33" t="s">
        <v>176</v>
      </c>
      <c r="B16" s="32"/>
      <c r="C16" s="32">
        <v>72364.66</v>
      </c>
      <c r="D16" s="32">
        <v>72364.66</v>
      </c>
      <c r="E16" s="32">
        <v>0</v>
      </c>
    </row>
    <row r="17" spans="1:5" ht="12.75">
      <c r="A17" s="33" t="s">
        <v>177</v>
      </c>
      <c r="B17" s="32"/>
      <c r="C17" s="32">
        <v>158867.44</v>
      </c>
      <c r="D17" s="32">
        <v>172123.66</v>
      </c>
      <c r="E17" s="32">
        <f>C17-D17</f>
        <v>-13256.220000000001</v>
      </c>
    </row>
    <row r="18" spans="1:5" ht="24">
      <c r="A18" s="33" t="s">
        <v>179</v>
      </c>
      <c r="B18" s="32"/>
      <c r="C18" s="32">
        <v>28704.48</v>
      </c>
      <c r="D18" s="32">
        <v>26138.38</v>
      </c>
      <c r="E18" s="32">
        <v>2566.1</v>
      </c>
    </row>
    <row r="19" spans="1:5" ht="12.75">
      <c r="A19" s="33" t="s">
        <v>211</v>
      </c>
      <c r="B19" s="32"/>
      <c r="C19" s="32">
        <v>74490.16</v>
      </c>
      <c r="D19" s="32">
        <v>89319.6</v>
      </c>
      <c r="E19" s="32">
        <f>C19-D19</f>
        <v>-14829.440000000002</v>
      </c>
    </row>
    <row r="20" spans="1:5" ht="12.75">
      <c r="A20" s="33" t="s">
        <v>180</v>
      </c>
      <c r="B20" s="32"/>
      <c r="C20" s="32">
        <v>7560.48</v>
      </c>
      <c r="D20" s="32">
        <v>5534.2</v>
      </c>
      <c r="E20" s="32">
        <f>C20-D20</f>
        <v>2026.2799999999997</v>
      </c>
    </row>
    <row r="21" spans="1:5" ht="12.75">
      <c r="A21" s="29" t="s">
        <v>181</v>
      </c>
      <c r="B21" s="32"/>
      <c r="C21" s="30">
        <v>986891.76</v>
      </c>
      <c r="D21" s="30">
        <v>1176461.2</v>
      </c>
      <c r="E21" s="30">
        <v>-186569.44</v>
      </c>
    </row>
    <row r="22" spans="1:5" ht="12.75">
      <c r="A22" s="29"/>
      <c r="B22" s="30"/>
      <c r="C22" s="30"/>
      <c r="D22" s="30"/>
      <c r="E22" s="30"/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 r:id="rId1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-69349.33</v>
      </c>
      <c r="C8" s="32">
        <v>386259.03</v>
      </c>
      <c r="D8" s="32">
        <v>401840.55</v>
      </c>
      <c r="E8" s="32">
        <v>-84930.84999999998</v>
      </c>
    </row>
    <row r="9" spans="1:5" ht="12.75">
      <c r="A9" s="33" t="s">
        <v>167</v>
      </c>
      <c r="B9" s="32">
        <v>-994441.3</v>
      </c>
      <c r="C9" s="32">
        <v>884448.91</v>
      </c>
      <c r="D9" s="32">
        <v>1791629.3</v>
      </c>
      <c r="E9" s="32">
        <v>-1901621.69</v>
      </c>
    </row>
    <row r="10" spans="1:5" ht="12.75">
      <c r="A10" s="33" t="s">
        <v>183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5484.93</v>
      </c>
      <c r="E11" s="32"/>
    </row>
    <row r="12" spans="1:5" ht="12.75">
      <c r="A12" s="33" t="s">
        <v>185</v>
      </c>
      <c r="B12" s="32"/>
      <c r="C12" s="39"/>
      <c r="D12" s="32">
        <v>41864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2217.16</v>
      </c>
      <c r="E14" s="32"/>
    </row>
    <row r="15" spans="1:5" ht="15.75" customHeight="1">
      <c r="A15" s="33" t="s">
        <v>197</v>
      </c>
      <c r="B15" s="32"/>
      <c r="C15" s="39"/>
      <c r="D15" s="32">
        <v>113027.52</v>
      </c>
      <c r="E15" s="32"/>
    </row>
    <row r="16" spans="1:5" ht="24">
      <c r="A16" s="33" t="s">
        <v>189</v>
      </c>
      <c r="B16" s="32"/>
      <c r="C16" s="39"/>
      <c r="D16" s="32">
        <v>1045.69</v>
      </c>
      <c r="E16" s="32"/>
    </row>
    <row r="17" spans="1:5" ht="12.75">
      <c r="A17" s="33" t="s">
        <v>175</v>
      </c>
      <c r="B17" s="32">
        <v>262251.05</v>
      </c>
      <c r="C17" s="32">
        <v>756883.83</v>
      </c>
      <c r="D17" s="32">
        <v>1000074.21</v>
      </c>
      <c r="E17" s="32">
        <v>19060.669999999925</v>
      </c>
    </row>
    <row r="18" spans="1:5" ht="12.75">
      <c r="A18" s="33" t="s">
        <v>176</v>
      </c>
      <c r="B18" s="32">
        <v>-4134.73</v>
      </c>
      <c r="C18" s="32">
        <v>232358.64</v>
      </c>
      <c r="D18" s="32">
        <v>230354.21</v>
      </c>
      <c r="E18" s="32">
        <v>-2130.2999999999884</v>
      </c>
    </row>
    <row r="19" spans="1:5" ht="12.75">
      <c r="A19" s="33" t="s">
        <v>210</v>
      </c>
      <c r="B19" s="32">
        <v>0</v>
      </c>
      <c r="C19" s="32">
        <v>50318.11</v>
      </c>
      <c r="D19" s="32">
        <v>50318.11</v>
      </c>
      <c r="E19" s="32">
        <v>0</v>
      </c>
    </row>
    <row r="20" spans="1:5" ht="12.75">
      <c r="A20" s="33" t="s">
        <v>177</v>
      </c>
      <c r="B20" s="32">
        <v>-86305.53</v>
      </c>
      <c r="C20" s="32">
        <v>489525.69</v>
      </c>
      <c r="D20" s="32">
        <v>560121.5</v>
      </c>
      <c r="E20" s="32">
        <v>-156901.33999999997</v>
      </c>
    </row>
    <row r="21" spans="1:5" ht="12.75">
      <c r="A21" s="33" t="s">
        <v>178</v>
      </c>
      <c r="B21" s="32">
        <v>0</v>
      </c>
      <c r="C21" s="32">
        <v>3030.84</v>
      </c>
      <c r="D21" s="32">
        <v>3030.84</v>
      </c>
      <c r="E21" s="32">
        <v>0</v>
      </c>
    </row>
    <row r="22" spans="1:5" ht="24">
      <c r="A22" s="33" t="s">
        <v>179</v>
      </c>
      <c r="B22" s="32">
        <v>45683.77</v>
      </c>
      <c r="C22" s="32">
        <v>89365.13</v>
      </c>
      <c r="D22" s="32">
        <v>37814.54</v>
      </c>
      <c r="E22" s="32">
        <v>97234.35999999999</v>
      </c>
    </row>
    <row r="23" spans="1:5" ht="12.75">
      <c r="A23" s="33" t="s">
        <v>211</v>
      </c>
      <c r="B23" s="32">
        <v>2181.53</v>
      </c>
      <c r="C23" s="32">
        <v>144876.97</v>
      </c>
      <c r="D23" s="32">
        <v>125029.51</v>
      </c>
      <c r="E23" s="32">
        <v>22028.990000000005</v>
      </c>
    </row>
    <row r="24" spans="1:5" ht="12.75">
      <c r="A24" s="33" t="s">
        <v>180</v>
      </c>
      <c r="B24" s="32">
        <v>78332.94</v>
      </c>
      <c r="C24" s="32">
        <v>78717.02</v>
      </c>
      <c r="D24" s="32">
        <v>33800</v>
      </c>
      <c r="E24" s="32">
        <v>123249.96000000002</v>
      </c>
    </row>
    <row r="25" spans="1:5" ht="28.5" customHeight="1">
      <c r="A25" s="29" t="s">
        <v>181</v>
      </c>
      <c r="B25" s="30">
        <f>SUM(B8:B24)</f>
        <v>-765781.6000000001</v>
      </c>
      <c r="C25" s="30">
        <f>SUM(C8:C24)</f>
        <v>3115784.17</v>
      </c>
      <c r="D25" s="30">
        <f>D24+D23+D22+D21+D20+D19+D18+D17+D9+D8</f>
        <v>4234012.77</v>
      </c>
      <c r="E25" s="30">
        <f>SUM(E8:E24)</f>
        <v>-1884010.2000000004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-1775.79</v>
      </c>
      <c r="C8" s="37">
        <v>8616.84</v>
      </c>
      <c r="D8" s="32">
        <v>9384.96</v>
      </c>
      <c r="E8" s="32">
        <v>-2543.909999999999</v>
      </c>
    </row>
    <row r="9" spans="1:5" ht="12.75">
      <c r="A9" s="33" t="s">
        <v>167</v>
      </c>
      <c r="B9" s="32">
        <v>-18007.74</v>
      </c>
      <c r="C9" s="37">
        <v>21472.86</v>
      </c>
      <c r="D9" s="32">
        <v>46015.05</v>
      </c>
      <c r="E9" s="32">
        <v>-42549.93000000001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362.64</v>
      </c>
      <c r="E11" s="32"/>
    </row>
    <row r="12" spans="1:5" ht="12.75">
      <c r="A12" s="33" t="s">
        <v>185</v>
      </c>
      <c r="B12" s="32"/>
      <c r="C12" s="37"/>
      <c r="D12" s="32">
        <v>977.74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51.78</v>
      </c>
      <c r="E14" s="32"/>
    </row>
    <row r="15" spans="1:5" ht="15.75" customHeight="1">
      <c r="A15" s="33" t="s">
        <v>197</v>
      </c>
      <c r="B15" s="32"/>
      <c r="C15" s="37"/>
      <c r="D15" s="32">
        <v>1809</v>
      </c>
      <c r="E15" s="32"/>
    </row>
    <row r="16" spans="1:5" ht="24">
      <c r="A16" s="33" t="s">
        <v>189</v>
      </c>
      <c r="B16" s="32"/>
      <c r="C16" s="37"/>
      <c r="D16" s="32">
        <v>24.41</v>
      </c>
      <c r="E16" s="32"/>
    </row>
    <row r="17" spans="1:5" ht="12.75">
      <c r="A17" s="33" t="s">
        <v>175</v>
      </c>
      <c r="B17" s="32">
        <v>149413.83</v>
      </c>
      <c r="C17" s="37">
        <v>16885.68</v>
      </c>
      <c r="D17" s="32">
        <v>79373.37</v>
      </c>
      <c r="E17" s="32">
        <v>86926.13999999998</v>
      </c>
    </row>
    <row r="18" spans="1:5" ht="12.75">
      <c r="A18" s="33" t="s">
        <v>176</v>
      </c>
      <c r="B18" s="32">
        <v>0.12</v>
      </c>
      <c r="C18" s="37">
        <v>5178.06</v>
      </c>
      <c r="D18" s="32">
        <v>5178.18</v>
      </c>
      <c r="E18" s="32">
        <v>0</v>
      </c>
    </row>
    <row r="19" spans="1:5" ht="12.75">
      <c r="A19" s="33" t="s">
        <v>177</v>
      </c>
      <c r="B19" s="32">
        <v>41.8</v>
      </c>
      <c r="C19" s="37">
        <v>13580.76</v>
      </c>
      <c r="D19" s="32">
        <v>13081.63</v>
      </c>
      <c r="E19" s="32">
        <v>540.9300000000003</v>
      </c>
    </row>
    <row r="20" spans="1:5" ht="24">
      <c r="A20" s="33" t="s">
        <v>179</v>
      </c>
      <c r="B20" s="32">
        <v>-32474.86</v>
      </c>
      <c r="C20" s="37">
        <v>1993.62</v>
      </c>
      <c r="D20" s="32">
        <v>37814.54</v>
      </c>
      <c r="E20" s="32">
        <v>-68295.78</v>
      </c>
    </row>
    <row r="21" spans="1:5" ht="12.75">
      <c r="A21" s="33" t="s">
        <v>180</v>
      </c>
      <c r="B21" s="32">
        <v>-44823.67</v>
      </c>
      <c r="C21" s="37">
        <v>1792.92</v>
      </c>
      <c r="D21" s="32">
        <v>33800</v>
      </c>
      <c r="E21" s="32">
        <v>-76830.75</v>
      </c>
    </row>
    <row r="22" spans="1:5" ht="12.75">
      <c r="A22" s="29" t="s">
        <v>181</v>
      </c>
      <c r="B22" s="30">
        <f>SUM(B8:B21)</f>
        <v>52373.68999999999</v>
      </c>
      <c r="C22" s="31">
        <f>SUM(C8:C21)</f>
        <v>69520.73999999999</v>
      </c>
      <c r="D22" s="30">
        <f>D21+D20+D19+D18+D17+D8+D9</f>
        <v>224647.72999999998</v>
      </c>
      <c r="E22" s="30">
        <f>SUM(E8:E21)</f>
        <v>-102753.30000000002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6" ht="12.75">
      <c r="A8" s="25" t="s">
        <v>166</v>
      </c>
      <c r="B8" s="26">
        <v>615.53</v>
      </c>
      <c r="C8" s="26">
        <v>254295.23</v>
      </c>
      <c r="D8" s="26">
        <v>242058.86</v>
      </c>
      <c r="E8" s="26">
        <v>12851.900000000023</v>
      </c>
      <c r="F8" s="13"/>
    </row>
    <row r="9" spans="1:6" ht="12.75">
      <c r="A9" s="25" t="s">
        <v>167</v>
      </c>
      <c r="B9" s="26">
        <v>-209656.25</v>
      </c>
      <c r="C9" s="26">
        <v>602081.99</v>
      </c>
      <c r="D9" s="26">
        <v>1003415.57</v>
      </c>
      <c r="E9" s="26">
        <v>-610989.83</v>
      </c>
      <c r="F9" s="13"/>
    </row>
    <row r="10" spans="1:6" ht="12.75">
      <c r="A10" s="33" t="s">
        <v>183</v>
      </c>
      <c r="B10" s="26"/>
      <c r="C10" s="34"/>
      <c r="D10" s="26">
        <v>5628.27</v>
      </c>
      <c r="E10" s="26"/>
      <c r="F10" s="13"/>
    </row>
    <row r="11" spans="1:6" ht="12.75">
      <c r="A11" s="33" t="s">
        <v>194</v>
      </c>
      <c r="B11" s="26"/>
      <c r="C11" s="34"/>
      <c r="D11" s="26">
        <v>1529.28</v>
      </c>
      <c r="E11" s="26"/>
      <c r="F11" s="13"/>
    </row>
    <row r="12" spans="1:6" ht="12.75">
      <c r="A12" s="33" t="s">
        <v>203</v>
      </c>
      <c r="B12" s="26"/>
      <c r="C12" s="34"/>
      <c r="D12" s="26">
        <v>25217.96</v>
      </c>
      <c r="E12" s="26"/>
      <c r="F12" s="13"/>
    </row>
    <row r="13" spans="1:6" ht="12.75">
      <c r="A13" s="33" t="s">
        <v>186</v>
      </c>
      <c r="B13" s="26"/>
      <c r="C13" s="34"/>
      <c r="D13" s="26">
        <v>689.44</v>
      </c>
      <c r="E13" s="26"/>
      <c r="F13" s="13"/>
    </row>
    <row r="14" spans="1:6" ht="12.75">
      <c r="A14" s="33" t="s">
        <v>187</v>
      </c>
      <c r="B14" s="26"/>
      <c r="C14" s="34"/>
      <c r="D14" s="26">
        <v>1335.58</v>
      </c>
      <c r="E14" s="26"/>
      <c r="F14" s="13"/>
    </row>
    <row r="15" spans="1:6" ht="24">
      <c r="A15" s="33" t="s">
        <v>189</v>
      </c>
      <c r="B15" s="26"/>
      <c r="C15" s="34"/>
      <c r="D15" s="26">
        <v>629.89</v>
      </c>
      <c r="E15" s="26"/>
      <c r="F15" s="13"/>
    </row>
    <row r="16" spans="1:6" ht="12.75">
      <c r="A16" s="25" t="s">
        <v>175</v>
      </c>
      <c r="B16" s="26">
        <v>197178.67</v>
      </c>
      <c r="C16" s="26">
        <v>498323.8</v>
      </c>
      <c r="D16" s="26">
        <v>712769.74</v>
      </c>
      <c r="E16" s="26">
        <v>-17267.27000000002</v>
      </c>
      <c r="F16" s="13"/>
    </row>
    <row r="17" spans="1:6" ht="12.75">
      <c r="A17" s="25" t="s">
        <v>176</v>
      </c>
      <c r="B17" s="26"/>
      <c r="C17" s="26">
        <v>152814.23</v>
      </c>
      <c r="D17" s="26">
        <v>152814.23</v>
      </c>
      <c r="E17" s="26">
        <v>0</v>
      </c>
      <c r="F17" s="13"/>
    </row>
    <row r="18" spans="1:6" ht="12.75">
      <c r="A18" s="25" t="s">
        <v>210</v>
      </c>
      <c r="B18" s="26"/>
      <c r="C18" s="26">
        <v>104272.58</v>
      </c>
      <c r="D18" s="26">
        <v>104272.58</v>
      </c>
      <c r="E18" s="26">
        <v>0</v>
      </c>
      <c r="F18" s="13"/>
    </row>
    <row r="19" spans="1:6" ht="12.75">
      <c r="A19" s="25" t="s">
        <v>177</v>
      </c>
      <c r="B19" s="26">
        <v>20335.32</v>
      </c>
      <c r="C19" s="26">
        <v>370310.68</v>
      </c>
      <c r="D19" s="26">
        <v>337403.44</v>
      </c>
      <c r="E19" s="26">
        <v>53242.56</v>
      </c>
      <c r="F19" s="13"/>
    </row>
    <row r="20" spans="1:6" ht="12.75">
      <c r="A20" s="25" t="s">
        <v>178</v>
      </c>
      <c r="B20" s="26"/>
      <c r="C20" s="26">
        <v>1093.62</v>
      </c>
      <c r="D20" s="26">
        <v>1093.62</v>
      </c>
      <c r="E20" s="26">
        <v>0</v>
      </c>
      <c r="F20" s="13"/>
    </row>
    <row r="21" spans="1:6" ht="24">
      <c r="A21" s="25" t="s">
        <v>179</v>
      </c>
      <c r="B21" s="26">
        <v>17607.6</v>
      </c>
      <c r="C21" s="26">
        <v>58834.96</v>
      </c>
      <c r="D21" s="26">
        <v>114698.42</v>
      </c>
      <c r="E21" s="26">
        <v>-38255.86</v>
      </c>
      <c r="F21" s="13"/>
    </row>
    <row r="22" spans="1:6" ht="12.75">
      <c r="A22" s="25" t="s">
        <v>211</v>
      </c>
      <c r="B22" s="26">
        <v>24626.64</v>
      </c>
      <c r="C22" s="26">
        <v>105171.43</v>
      </c>
      <c r="D22" s="26">
        <v>97676.02</v>
      </c>
      <c r="E22" s="26">
        <v>32122.04999999999</v>
      </c>
      <c r="F22" s="13"/>
    </row>
    <row r="23" spans="1:6" ht="12.75">
      <c r="A23" s="25" t="s">
        <v>180</v>
      </c>
      <c r="B23" s="26">
        <v>29120.78</v>
      </c>
      <c r="C23" s="26">
        <v>52492.26</v>
      </c>
      <c r="D23" s="26">
        <v>19574.97</v>
      </c>
      <c r="E23" s="26">
        <v>62038.07000000001</v>
      </c>
      <c r="F23" s="13"/>
    </row>
    <row r="24" spans="1:6" ht="12.75">
      <c r="A24" s="29" t="s">
        <v>181</v>
      </c>
      <c r="B24" s="30">
        <f>SUM(B8:B23)</f>
        <v>79828.29000000001</v>
      </c>
      <c r="C24" s="30">
        <f>SUM(C8:C23)</f>
        <v>2199690.78</v>
      </c>
      <c r="D24" s="30">
        <f>D23+D22+D21+D20+D19+D18+D17+D16+D9+D8</f>
        <v>2785777.4499999997</v>
      </c>
      <c r="E24" s="30">
        <f>SUM(E8:E23)</f>
        <v>-506258.37999999995</v>
      </c>
      <c r="F24" s="13"/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-42763.71</v>
      </c>
      <c r="C8" s="37">
        <v>211540.2</v>
      </c>
      <c r="D8" s="32">
        <v>217997.81</v>
      </c>
      <c r="E8" s="32">
        <v>-49221.31999999998</v>
      </c>
    </row>
    <row r="9" spans="1:5" ht="12.75">
      <c r="A9" s="33" t="s">
        <v>167</v>
      </c>
      <c r="B9" s="32">
        <v>-544748.87</v>
      </c>
      <c r="C9" s="37">
        <v>502020.52</v>
      </c>
      <c r="D9" s="32">
        <v>983943.19</v>
      </c>
      <c r="E9" s="32">
        <v>-1026671.5399999999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3807.72</v>
      </c>
      <c r="E11" s="32"/>
    </row>
    <row r="12" spans="1:5" ht="12.75">
      <c r="A12" s="33" t="s">
        <v>203</v>
      </c>
      <c r="B12" s="32"/>
      <c r="C12" s="37"/>
      <c r="D12" s="32">
        <v>22704.62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1201.72</v>
      </c>
      <c r="E14" s="32"/>
    </row>
    <row r="15" spans="1:5" ht="12.75">
      <c r="A15" s="33" t="s">
        <v>197</v>
      </c>
      <c r="B15" s="32"/>
      <c r="C15" s="37"/>
      <c r="D15" s="32">
        <v>85779</v>
      </c>
      <c r="E15" s="32"/>
    </row>
    <row r="16" spans="1:5" ht="24">
      <c r="A16" s="33" t="s">
        <v>189</v>
      </c>
      <c r="B16" s="32"/>
      <c r="C16" s="37"/>
      <c r="D16" s="32">
        <v>567.29</v>
      </c>
      <c r="E16" s="32"/>
    </row>
    <row r="17" spans="1:5" ht="12.75">
      <c r="A17" s="33" t="s">
        <v>175</v>
      </c>
      <c r="B17" s="32">
        <v>-774269.45</v>
      </c>
      <c r="C17" s="37">
        <v>414538.68</v>
      </c>
      <c r="D17" s="32">
        <v>195923.71</v>
      </c>
      <c r="E17" s="32">
        <v>-555654.48</v>
      </c>
    </row>
    <row r="18" spans="1:5" ht="12.75">
      <c r="A18" s="33" t="s">
        <v>176</v>
      </c>
      <c r="B18" s="32">
        <v>-7589.86</v>
      </c>
      <c r="C18" s="37">
        <v>127121.28</v>
      </c>
      <c r="D18" s="32">
        <v>125121.28</v>
      </c>
      <c r="E18" s="32">
        <v>-5589.86</v>
      </c>
    </row>
    <row r="19" spans="1:5" ht="12.75">
      <c r="A19" s="33" t="s">
        <v>177</v>
      </c>
      <c r="B19" s="32">
        <v>-1183.5</v>
      </c>
      <c r="C19" s="37">
        <v>312771.78</v>
      </c>
      <c r="D19" s="32">
        <v>303865.04</v>
      </c>
      <c r="E19" s="32">
        <v>7723.240000000049</v>
      </c>
    </row>
    <row r="20" spans="1:5" ht="24">
      <c r="A20" s="33" t="s">
        <v>179</v>
      </c>
      <c r="B20" s="32">
        <v>7931.76</v>
      </c>
      <c r="C20" s="37">
        <v>48943.07</v>
      </c>
      <c r="D20" s="32">
        <v>37814.54</v>
      </c>
      <c r="E20" s="32">
        <v>19060.29</v>
      </c>
    </row>
    <row r="21" spans="1:5" ht="12.75">
      <c r="A21" s="33" t="s">
        <v>180</v>
      </c>
      <c r="B21" s="32">
        <v>41705.43</v>
      </c>
      <c r="C21" s="37">
        <v>43825.08</v>
      </c>
      <c r="D21" s="32">
        <v>28858.12</v>
      </c>
      <c r="E21" s="32">
        <v>56672.390000000014</v>
      </c>
    </row>
    <row r="22" spans="1:5" ht="12.75">
      <c r="A22" s="29" t="s">
        <v>181</v>
      </c>
      <c r="B22" s="30">
        <f>SUM(B8:B21)</f>
        <v>-1320918.2</v>
      </c>
      <c r="C22" s="31">
        <f>SUM(C8:C21)</f>
        <v>1660760.61</v>
      </c>
      <c r="D22" s="30">
        <f>D21+D20+D18+D17+D19+D8+D9</f>
        <v>1893523.69</v>
      </c>
      <c r="E22" s="30">
        <f>SUM(E8:E21)</f>
        <v>-1553681.2799999998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2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-22608.84</v>
      </c>
      <c r="C8" s="32">
        <v>174613.8</v>
      </c>
      <c r="D8" s="32">
        <v>172788.42</v>
      </c>
      <c r="E8" s="32">
        <v>-20783.46000000002</v>
      </c>
    </row>
    <row r="9" spans="1:5" ht="12.75">
      <c r="A9" s="33" t="s">
        <v>167</v>
      </c>
      <c r="B9" s="32">
        <v>-419548.98</v>
      </c>
      <c r="C9" s="32">
        <v>405367.08</v>
      </c>
      <c r="D9" s="32">
        <v>776623.72</v>
      </c>
      <c r="E9" s="32">
        <v>-790805.6199999999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2946.45</v>
      </c>
      <c r="E11" s="32"/>
    </row>
    <row r="12" spans="1:5" ht="12.75">
      <c r="A12" s="33" t="s">
        <v>203</v>
      </c>
      <c r="B12" s="32"/>
      <c r="C12" s="39"/>
      <c r="D12" s="32">
        <v>18001.3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5.75" customHeight="1">
      <c r="A14" s="33" t="s">
        <v>196</v>
      </c>
      <c r="B14" s="32"/>
      <c r="C14" s="39"/>
      <c r="D14" s="32">
        <v>953.38</v>
      </c>
      <c r="E14" s="32"/>
    </row>
    <row r="15" spans="1:5" ht="12.75">
      <c r="A15" s="33" t="s">
        <v>197</v>
      </c>
      <c r="B15" s="32"/>
      <c r="C15" s="39"/>
      <c r="D15" s="32">
        <v>43633.6</v>
      </c>
      <c r="E15" s="32"/>
    </row>
    <row r="16" spans="1:5" ht="24">
      <c r="A16" s="33" t="s">
        <v>200</v>
      </c>
      <c r="B16" s="32"/>
      <c r="C16" s="39"/>
      <c r="D16" s="32">
        <v>449.63</v>
      </c>
      <c r="E16" s="32"/>
    </row>
    <row r="17" spans="1:5" ht="12.75">
      <c r="A17" s="33" t="s">
        <v>175</v>
      </c>
      <c r="B17" s="32">
        <v>507554.92</v>
      </c>
      <c r="C17" s="32">
        <v>342176.88</v>
      </c>
      <c r="D17" s="32">
        <v>451518.45</v>
      </c>
      <c r="E17" s="32">
        <v>398213.35</v>
      </c>
    </row>
    <row r="18" spans="1:5" ht="12.75">
      <c r="A18" s="33" t="s">
        <v>176</v>
      </c>
      <c r="B18" s="32">
        <v>228.88</v>
      </c>
      <c r="C18" s="32">
        <v>104930.64</v>
      </c>
      <c r="D18" s="32">
        <v>105159.52</v>
      </c>
      <c r="E18" s="32">
        <v>0</v>
      </c>
    </row>
    <row r="19" spans="1:5" ht="12.75">
      <c r="A19" s="33" t="s">
        <v>177</v>
      </c>
      <c r="B19" s="32">
        <v>3959.41</v>
      </c>
      <c r="C19" s="32">
        <v>255318.9</v>
      </c>
      <c r="D19" s="32">
        <v>240848.03</v>
      </c>
      <c r="E19" s="32">
        <v>18430.28</v>
      </c>
    </row>
    <row r="20" spans="1:5" ht="12.75">
      <c r="A20" s="33" t="s">
        <v>178</v>
      </c>
      <c r="B20" s="32">
        <v>0</v>
      </c>
      <c r="C20" s="32">
        <v>93.84</v>
      </c>
      <c r="D20" s="32">
        <v>93.84</v>
      </c>
      <c r="E20" s="32">
        <v>0</v>
      </c>
    </row>
    <row r="21" spans="1:5" ht="24">
      <c r="A21" s="33" t="s">
        <v>179</v>
      </c>
      <c r="B21" s="32">
        <v>2242.64</v>
      </c>
      <c r="C21" s="32">
        <v>40399.56</v>
      </c>
      <c r="D21" s="32">
        <v>37814.54</v>
      </c>
      <c r="E21" s="32">
        <v>4827.659999999996</v>
      </c>
    </row>
    <row r="22" spans="1:5" ht="12.75">
      <c r="A22" s="33" t="s">
        <v>211</v>
      </c>
      <c r="B22" s="32">
        <v>194583.63</v>
      </c>
      <c r="C22" s="32">
        <v>159899.09</v>
      </c>
      <c r="D22" s="32">
        <v>83031.28</v>
      </c>
      <c r="E22" s="32">
        <v>271451.43999999994</v>
      </c>
    </row>
    <row r="23" spans="1:5" ht="12.75">
      <c r="A23" s="33" t="s">
        <v>180</v>
      </c>
      <c r="B23" s="32">
        <v>20207.97</v>
      </c>
      <c r="C23" s="32">
        <v>35748.48</v>
      </c>
      <c r="D23" s="32">
        <v>31511.04</v>
      </c>
      <c r="E23" s="32">
        <v>24445.410000000003</v>
      </c>
    </row>
    <row r="24" spans="1:5" ht="28.5" customHeight="1">
      <c r="A24" s="29" t="s">
        <v>181</v>
      </c>
      <c r="B24" s="30">
        <f>SUM(B8:B23)</f>
        <v>286619.63</v>
      </c>
      <c r="C24" s="30">
        <f>SUM(C8:C23)</f>
        <v>1518548.2700000003</v>
      </c>
      <c r="D24" s="30">
        <f>D23+D22+D21+D20+D19+D18+D17+D9+D8</f>
        <v>1899388.8399999999</v>
      </c>
      <c r="E24" s="30">
        <f>SUM(E8:E23)</f>
        <v>-94220.93999999992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2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429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-13226.66</v>
      </c>
      <c r="C8" s="37">
        <v>87689.4</v>
      </c>
      <c r="D8" s="32">
        <v>88258.09</v>
      </c>
      <c r="E8" s="32">
        <v>-13795.350000000006</v>
      </c>
    </row>
    <row r="9" spans="1:5" ht="12.75">
      <c r="A9" s="33" t="s">
        <v>167</v>
      </c>
      <c r="B9" s="37">
        <v>-119923.77</v>
      </c>
      <c r="C9" s="37">
        <v>207030.16</v>
      </c>
      <c r="D9" s="32">
        <v>500388.14</v>
      </c>
      <c r="E9" s="32">
        <v>-413281.75</v>
      </c>
    </row>
    <row r="10" spans="1:5" ht="12.75">
      <c r="A10" s="33" t="s">
        <v>193</v>
      </c>
      <c r="B10" s="37"/>
      <c r="C10" s="37"/>
      <c r="D10" s="32">
        <v>3309.31</v>
      </c>
      <c r="E10" s="32"/>
    </row>
    <row r="11" spans="1:5" ht="12.75">
      <c r="A11" s="33" t="s">
        <v>194</v>
      </c>
      <c r="B11" s="37"/>
      <c r="C11" s="37"/>
      <c r="D11" s="32">
        <v>628.53</v>
      </c>
      <c r="E11" s="32"/>
    </row>
    <row r="12" spans="1:5" ht="12.75">
      <c r="A12" s="33" t="s">
        <v>203</v>
      </c>
      <c r="B12" s="37"/>
      <c r="C12" s="37"/>
      <c r="D12" s="32">
        <v>9182.24</v>
      </c>
      <c r="E12" s="32"/>
    </row>
    <row r="13" spans="1:5" ht="12.75">
      <c r="A13" s="33" t="s">
        <v>186</v>
      </c>
      <c r="B13" s="37"/>
      <c r="C13" s="37"/>
      <c r="D13" s="32">
        <v>689.44</v>
      </c>
      <c r="E13" s="32"/>
    </row>
    <row r="14" spans="1:5" ht="15.75" customHeight="1">
      <c r="A14" s="33" t="s">
        <v>196</v>
      </c>
      <c r="B14" s="37"/>
      <c r="C14" s="37"/>
      <c r="D14" s="32">
        <v>484.88</v>
      </c>
      <c r="E14" s="32"/>
    </row>
    <row r="15" spans="1:5" ht="12.75">
      <c r="A15" s="33" t="s">
        <v>188</v>
      </c>
      <c r="B15" s="37"/>
      <c r="C15" s="37"/>
      <c r="D15" s="32">
        <v>36020.56</v>
      </c>
      <c r="E15" s="32"/>
    </row>
    <row r="16" spans="1:5" ht="24">
      <c r="A16" s="33" t="s">
        <v>189</v>
      </c>
      <c r="B16" s="37"/>
      <c r="C16" s="37"/>
      <c r="D16" s="32">
        <v>229.65</v>
      </c>
      <c r="E16" s="32"/>
    </row>
    <row r="17" spans="1:5" ht="12.75">
      <c r="A17" s="33" t="s">
        <v>175</v>
      </c>
      <c r="B17" s="37">
        <v>-36281.07</v>
      </c>
      <c r="C17" s="37">
        <v>171810.72</v>
      </c>
      <c r="D17" s="32">
        <v>612950.67</v>
      </c>
      <c r="E17" s="32">
        <v>-477421.02</v>
      </c>
    </row>
    <row r="18" spans="1:5" ht="12.75">
      <c r="A18" s="33" t="s">
        <v>176</v>
      </c>
      <c r="B18" s="37">
        <v>-351.09</v>
      </c>
      <c r="C18" s="37">
        <v>52688.86</v>
      </c>
      <c r="D18" s="32">
        <v>52337.77</v>
      </c>
      <c r="E18" s="32">
        <v>0</v>
      </c>
    </row>
    <row r="19" spans="1:5" ht="12.75">
      <c r="A19" s="33" t="s">
        <v>177</v>
      </c>
      <c r="B19" s="37">
        <v>-5044.51</v>
      </c>
      <c r="C19" s="37">
        <v>122506.32</v>
      </c>
      <c r="D19" s="32">
        <v>123021.86</v>
      </c>
      <c r="E19" s="32">
        <v>-5560.049999999988</v>
      </c>
    </row>
    <row r="20" spans="1:5" ht="12.75">
      <c r="A20" s="33" t="s">
        <v>178</v>
      </c>
      <c r="B20" s="37">
        <v>0</v>
      </c>
      <c r="C20" s="37">
        <v>216.6</v>
      </c>
      <c r="D20" s="32">
        <v>216.6</v>
      </c>
      <c r="E20" s="32">
        <v>0</v>
      </c>
    </row>
    <row r="21" spans="1:5" ht="24">
      <c r="A21" s="33" t="s">
        <v>179</v>
      </c>
      <c r="B21" s="37">
        <v>-16158.66</v>
      </c>
      <c r="C21" s="37">
        <v>20289.82</v>
      </c>
      <c r="D21" s="32">
        <v>37814.54</v>
      </c>
      <c r="E21" s="32">
        <v>-33683.380000000005</v>
      </c>
    </row>
    <row r="22" spans="1:5" ht="12.75">
      <c r="A22" s="33" t="s">
        <v>211</v>
      </c>
      <c r="B22" s="37">
        <v>91795.58</v>
      </c>
      <c r="C22" s="37">
        <v>107873.76</v>
      </c>
      <c r="D22" s="32">
        <v>83031.28</v>
      </c>
      <c r="E22" s="32">
        <v>116638.06</v>
      </c>
    </row>
    <row r="23" spans="1:5" ht="12.75">
      <c r="A23" s="33" t="s">
        <v>180</v>
      </c>
      <c r="B23" s="37">
        <v>-5663.73</v>
      </c>
      <c r="C23" s="37">
        <v>18026.82</v>
      </c>
      <c r="D23" s="32">
        <v>20400.99</v>
      </c>
      <c r="E23" s="32">
        <v>-8037.9000000000015</v>
      </c>
    </row>
    <row r="24" spans="1:5" ht="28.5" customHeight="1">
      <c r="A24" s="29" t="s">
        <v>181</v>
      </c>
      <c r="B24" s="31">
        <f>SUM(B7:B23)</f>
        <v>-104853.91</v>
      </c>
      <c r="C24" s="31">
        <f>SUM(C8:C23)</f>
        <v>788132.4599999998</v>
      </c>
      <c r="D24" s="30">
        <f>D23+D22+D21+D20+D19+D18+D17+D9+D8</f>
        <v>1518419.9400000002</v>
      </c>
      <c r="E24" s="30">
        <f>SUM(E8:E23)</f>
        <v>-835141.39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2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-103674.27</v>
      </c>
      <c r="C8" s="32">
        <v>630352.08</v>
      </c>
      <c r="D8" s="32">
        <v>644494.81</v>
      </c>
      <c r="E8" s="32">
        <v>-117817.00000000012</v>
      </c>
    </row>
    <row r="9" spans="1:5" ht="12.75">
      <c r="A9" s="33" t="s">
        <v>167</v>
      </c>
      <c r="B9" s="32">
        <v>-1164219.99</v>
      </c>
      <c r="C9" s="32">
        <v>1478385.85</v>
      </c>
      <c r="D9" s="32">
        <v>2678271.45</v>
      </c>
      <c r="E9" s="32">
        <v>-2364105.59</v>
      </c>
    </row>
    <row r="10" spans="1:5" ht="12.75">
      <c r="A10" s="33" t="s">
        <v>183</v>
      </c>
      <c r="B10" s="32"/>
      <c r="C10" s="32"/>
      <c r="D10" s="32">
        <v>5627.52</v>
      </c>
      <c r="E10" s="32"/>
    </row>
    <row r="11" spans="1:5" ht="12.75">
      <c r="A11" s="33" t="s">
        <v>184</v>
      </c>
      <c r="B11" s="32"/>
      <c r="C11" s="32"/>
      <c r="D11" s="32">
        <v>4660.32</v>
      </c>
      <c r="E11" s="32"/>
    </row>
    <row r="12" spans="1:5" ht="12.75">
      <c r="A12" s="33" t="s">
        <v>185</v>
      </c>
      <c r="B12" s="32"/>
      <c r="C12" s="32"/>
      <c r="D12" s="32">
        <v>67144.2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2.75">
      <c r="A14" s="33" t="s">
        <v>187</v>
      </c>
      <c r="B14" s="32"/>
      <c r="C14" s="32"/>
      <c r="D14" s="32">
        <v>3556.05</v>
      </c>
      <c r="E14" s="32"/>
    </row>
    <row r="15" spans="1:5" ht="12.75">
      <c r="A15" s="33" t="s">
        <v>431</v>
      </c>
      <c r="B15" s="32"/>
      <c r="C15" s="32"/>
      <c r="D15" s="32">
        <v>2646.98</v>
      </c>
      <c r="E15" s="32"/>
    </row>
    <row r="16" spans="1:5" ht="24">
      <c r="A16" s="33" t="s">
        <v>189</v>
      </c>
      <c r="B16" s="32"/>
      <c r="C16" s="32"/>
      <c r="D16" s="32">
        <v>1677.13</v>
      </c>
      <c r="E16" s="32"/>
    </row>
    <row r="17" spans="1:5" ht="12.75">
      <c r="A17" s="33" t="s">
        <v>175</v>
      </c>
      <c r="B17" s="32">
        <v>663311.39</v>
      </c>
      <c r="C17" s="32">
        <v>1238729.39</v>
      </c>
      <c r="D17" s="32">
        <v>87078</v>
      </c>
      <c r="E17" s="32">
        <v>1814962.7799999998</v>
      </c>
    </row>
    <row r="18" spans="1:5" ht="12.75">
      <c r="A18" s="33" t="s">
        <v>176</v>
      </c>
      <c r="B18" s="32">
        <v>-4090.21</v>
      </c>
      <c r="C18" s="32">
        <v>382099.14</v>
      </c>
      <c r="D18" s="32">
        <v>380120.36</v>
      </c>
      <c r="E18" s="32">
        <v>-2111.429999999993</v>
      </c>
    </row>
    <row r="19" spans="1:5" ht="12.75">
      <c r="A19" s="33" t="s">
        <v>210</v>
      </c>
      <c r="B19" s="32"/>
      <c r="C19" s="32">
        <v>265898.49</v>
      </c>
      <c r="D19" s="32">
        <v>265898.49</v>
      </c>
      <c r="E19" s="32">
        <v>0</v>
      </c>
    </row>
    <row r="20" spans="1:5" ht="12.75">
      <c r="A20" s="33" t="s">
        <v>177</v>
      </c>
      <c r="B20" s="32">
        <v>-92840.8</v>
      </c>
      <c r="C20" s="32">
        <v>832989.07</v>
      </c>
      <c r="D20" s="32">
        <v>898354.97</v>
      </c>
      <c r="E20" s="32">
        <v>-158206.70000000007</v>
      </c>
    </row>
    <row r="21" spans="1:5" ht="12.75">
      <c r="A21" s="33" t="s">
        <v>178</v>
      </c>
      <c r="B21" s="32"/>
      <c r="C21" s="32">
        <v>490.81</v>
      </c>
      <c r="D21" s="32">
        <v>490.81</v>
      </c>
      <c r="E21" s="32">
        <v>0</v>
      </c>
    </row>
    <row r="22" spans="1:5" ht="24">
      <c r="A22" s="33" t="s">
        <v>179</v>
      </c>
      <c r="B22" s="32">
        <v>95636.21</v>
      </c>
      <c r="C22" s="32">
        <v>146256.23</v>
      </c>
      <c r="D22" s="32">
        <v>37814.54</v>
      </c>
      <c r="E22" s="32">
        <v>204077.9</v>
      </c>
    </row>
    <row r="23" spans="1:5" ht="12.75">
      <c r="A23" s="33" t="s">
        <v>211</v>
      </c>
      <c r="B23" s="32">
        <v>297627.33</v>
      </c>
      <c r="C23" s="32">
        <v>348317.99</v>
      </c>
      <c r="D23" s="32">
        <v>251028.03</v>
      </c>
      <c r="E23" s="32">
        <v>394917.29</v>
      </c>
    </row>
    <row r="24" spans="1:5" ht="12.75">
      <c r="A24" s="33" t="s">
        <v>180</v>
      </c>
      <c r="B24" s="32">
        <v>164102.36</v>
      </c>
      <c r="C24" s="32">
        <v>129277.37</v>
      </c>
      <c r="D24" s="32">
        <v>71325.11</v>
      </c>
      <c r="E24" s="32">
        <v>222054.62</v>
      </c>
    </row>
    <row r="25" spans="1:5" ht="12.75">
      <c r="A25" s="29" t="s">
        <v>181</v>
      </c>
      <c r="B25" s="30">
        <f>SUM(B8:B24)</f>
        <v>-144147.98000000004</v>
      </c>
      <c r="C25" s="30">
        <f>SUM(C8:C24)</f>
        <v>5452796.420000001</v>
      </c>
      <c r="D25" s="30">
        <f>D24+D23+D22+D21+D20+D19+D18+D17+D8+D9</f>
        <v>5314876.57</v>
      </c>
      <c r="E25" s="30">
        <f>SUM(E8:E24)</f>
        <v>-6228.130000000063</v>
      </c>
    </row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-18649.41</v>
      </c>
      <c r="C8" s="32">
        <v>111365.22</v>
      </c>
      <c r="D8" s="32">
        <v>114412.36</v>
      </c>
      <c r="E8" s="32">
        <v>-21696.550000000003</v>
      </c>
    </row>
    <row r="9" spans="1:5" ht="12.75">
      <c r="A9" s="33" t="s">
        <v>167</v>
      </c>
      <c r="B9" s="32">
        <v>-310309.67</v>
      </c>
      <c r="C9" s="32">
        <v>259081.64</v>
      </c>
      <c r="D9" s="32">
        <v>508512.1</v>
      </c>
      <c r="E9" s="32">
        <v>-559740.1299999999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597.87</v>
      </c>
      <c r="E11" s="32"/>
    </row>
    <row r="12" spans="1:5" ht="12.75">
      <c r="A12" s="33" t="s">
        <v>185</v>
      </c>
      <c r="B12" s="32"/>
      <c r="C12" s="39"/>
      <c r="D12" s="32">
        <v>11916.21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630.71</v>
      </c>
      <c r="E14" s="32"/>
    </row>
    <row r="15" spans="1:5" ht="15.75" customHeight="1">
      <c r="A15" s="33" t="s">
        <v>197</v>
      </c>
      <c r="B15" s="32"/>
      <c r="C15" s="39"/>
      <c r="D15" s="32">
        <v>64966.67</v>
      </c>
      <c r="E15" s="32"/>
    </row>
    <row r="16" spans="1:5" ht="24">
      <c r="A16" s="33" t="s">
        <v>189</v>
      </c>
      <c r="B16" s="32"/>
      <c r="C16" s="39"/>
      <c r="D16" s="32">
        <v>297.73</v>
      </c>
      <c r="E16" s="32"/>
    </row>
    <row r="17" spans="1:5" ht="12.75">
      <c r="A17" s="33" t="s">
        <v>175</v>
      </c>
      <c r="B17" s="32">
        <v>-12858.69</v>
      </c>
      <c r="C17" s="32">
        <v>218233.32</v>
      </c>
      <c r="D17" s="32">
        <v>412071.03</v>
      </c>
      <c r="E17" s="32">
        <v>-206696.40000000002</v>
      </c>
    </row>
    <row r="18" spans="1:5" ht="12.75">
      <c r="A18" s="33" t="s">
        <v>176</v>
      </c>
      <c r="B18" s="32">
        <v>-345.56</v>
      </c>
      <c r="C18" s="32">
        <v>67379.08</v>
      </c>
      <c r="D18" s="32">
        <v>67033.52</v>
      </c>
      <c r="E18" s="32">
        <v>0</v>
      </c>
    </row>
    <row r="19" spans="1:5" ht="12.75">
      <c r="A19" s="33" t="s">
        <v>177</v>
      </c>
      <c r="B19" s="32">
        <v>-10777.7</v>
      </c>
      <c r="C19" s="32">
        <v>154095.6</v>
      </c>
      <c r="D19" s="32">
        <v>159478.22</v>
      </c>
      <c r="E19" s="32">
        <v>-16160.320000000007</v>
      </c>
    </row>
    <row r="20" spans="1:5" ht="12.75">
      <c r="A20" s="33" t="s">
        <v>178</v>
      </c>
      <c r="B20" s="32">
        <v>0</v>
      </c>
      <c r="C20" s="32">
        <v>1247.16</v>
      </c>
      <c r="D20" s="32">
        <v>1247.16</v>
      </c>
      <c r="E20" s="32">
        <v>0</v>
      </c>
    </row>
    <row r="21" spans="1:5" ht="24">
      <c r="A21" s="33" t="s">
        <v>179</v>
      </c>
      <c r="B21" s="32">
        <v>-11195.92</v>
      </c>
      <c r="C21" s="32">
        <v>25766.14</v>
      </c>
      <c r="D21" s="32">
        <v>37814.54</v>
      </c>
      <c r="E21" s="32">
        <v>-23244.32</v>
      </c>
    </row>
    <row r="22" spans="1:5" ht="12.75">
      <c r="A22" s="33" t="s">
        <v>180</v>
      </c>
      <c r="B22" s="32">
        <v>-10367.6</v>
      </c>
      <c r="C22" s="32">
        <v>22831.32</v>
      </c>
      <c r="D22" s="32">
        <v>31511.04</v>
      </c>
      <c r="E22" s="32">
        <v>-19047.32</v>
      </c>
    </row>
    <row r="23" spans="1:5" ht="12.75">
      <c r="A23" s="29" t="s">
        <v>181</v>
      </c>
      <c r="B23" s="30">
        <f>SUM(B8:B22)</f>
        <v>-374504.54999999993</v>
      </c>
      <c r="C23" s="30">
        <f>SUM(C8:C22)</f>
        <v>859999.4799999999</v>
      </c>
      <c r="D23" s="30">
        <f>D22+D21+D20+D19+D18+D17+D9+D8</f>
        <v>1332079.97</v>
      </c>
      <c r="E23" s="30">
        <f>SUM(E8:E22)</f>
        <v>-846585.0399999998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-11773.22</v>
      </c>
      <c r="C8" s="32">
        <v>97202.04</v>
      </c>
      <c r="D8" s="32">
        <v>95833.16</v>
      </c>
      <c r="E8" s="32">
        <v>-10404.34</v>
      </c>
    </row>
    <row r="9" spans="1:5" ht="12.75">
      <c r="A9" s="33" t="s">
        <v>167</v>
      </c>
      <c r="B9" s="37">
        <v>-312605.39</v>
      </c>
      <c r="C9" s="32">
        <v>231731.4</v>
      </c>
      <c r="D9" s="32">
        <v>449338.09</v>
      </c>
      <c r="E9" s="32">
        <v>-530212.08</v>
      </c>
    </row>
    <row r="10" spans="1:5" ht="12.75">
      <c r="A10" s="33" t="s">
        <v>183</v>
      </c>
      <c r="B10" s="37"/>
      <c r="C10" s="39"/>
      <c r="D10" s="32">
        <v>3309.31</v>
      </c>
      <c r="E10" s="32"/>
    </row>
    <row r="11" spans="1:5" ht="12.75">
      <c r="A11" s="33" t="s">
        <v>184</v>
      </c>
      <c r="B11" s="37"/>
      <c r="C11" s="39"/>
      <c r="D11" s="32">
        <v>2538.48</v>
      </c>
      <c r="E11" s="32"/>
    </row>
    <row r="12" spans="1:5" ht="12.75">
      <c r="A12" s="33" t="s">
        <v>203</v>
      </c>
      <c r="B12" s="37"/>
      <c r="C12" s="39"/>
      <c r="D12" s="32">
        <v>9983.58</v>
      </c>
      <c r="E12" s="32"/>
    </row>
    <row r="13" spans="1:5" ht="12.75">
      <c r="A13" s="33" t="s">
        <v>186</v>
      </c>
      <c r="B13" s="37"/>
      <c r="C13" s="39"/>
      <c r="D13" s="32">
        <v>689.44</v>
      </c>
      <c r="E13" s="32"/>
    </row>
    <row r="14" spans="1:5" ht="12.75">
      <c r="A14" s="33" t="s">
        <v>187</v>
      </c>
      <c r="B14" s="37"/>
      <c r="C14" s="39"/>
      <c r="D14" s="32">
        <v>528.69</v>
      </c>
      <c r="E14" s="32"/>
    </row>
    <row r="15" spans="1:5" ht="15.75" customHeight="1">
      <c r="A15" s="33" t="s">
        <v>197</v>
      </c>
      <c r="B15" s="37"/>
      <c r="C15" s="39"/>
      <c r="D15" s="32">
        <v>51975</v>
      </c>
      <c r="E15" s="32"/>
    </row>
    <row r="16" spans="1:5" ht="24">
      <c r="A16" s="33" t="s">
        <v>189</v>
      </c>
      <c r="B16" s="37"/>
      <c r="C16" s="39"/>
      <c r="D16" s="32">
        <v>249.39</v>
      </c>
      <c r="E16" s="32"/>
    </row>
    <row r="17" spans="1:5" ht="12.75">
      <c r="A17" s="33" t="s">
        <v>175</v>
      </c>
      <c r="B17" s="37">
        <v>119319.24</v>
      </c>
      <c r="C17" s="32">
        <v>190477.44</v>
      </c>
      <c r="D17" s="32">
        <v>416162.26</v>
      </c>
      <c r="E17" s="32">
        <f>B17+C17-D17</f>
        <v>-106365.58000000002</v>
      </c>
    </row>
    <row r="18" spans="1:5" ht="12.75">
      <c r="A18" s="33" t="s">
        <v>176</v>
      </c>
      <c r="B18" s="37">
        <v>-4178.04</v>
      </c>
      <c r="C18" s="32">
        <v>58410.72</v>
      </c>
      <c r="D18" s="32">
        <v>56125.89</v>
      </c>
      <c r="E18" s="32">
        <f>B18+C18-D18</f>
        <v>-1893.2099999999991</v>
      </c>
    </row>
    <row r="19" spans="1:5" ht="12.75">
      <c r="A19" s="33" t="s">
        <v>177</v>
      </c>
      <c r="B19" s="37">
        <v>5984</v>
      </c>
      <c r="C19" s="32">
        <v>144426.24</v>
      </c>
      <c r="D19" s="32">
        <v>133580.75</v>
      </c>
      <c r="E19" s="32">
        <f>B19+C19-D19</f>
        <v>16829.48999999999</v>
      </c>
    </row>
    <row r="20" spans="1:5" ht="12.75">
      <c r="A20" s="33" t="s">
        <v>178</v>
      </c>
      <c r="B20" s="37"/>
      <c r="C20" s="32">
        <v>169.8</v>
      </c>
      <c r="D20" s="32">
        <v>169.8</v>
      </c>
      <c r="E20" s="32">
        <v>0</v>
      </c>
    </row>
    <row r="21" spans="1:5" ht="24">
      <c r="A21" s="33" t="s">
        <v>179</v>
      </c>
      <c r="B21" s="37">
        <v>-14708.33</v>
      </c>
      <c r="C21" s="32">
        <v>22489.26</v>
      </c>
      <c r="D21" s="32">
        <v>37814.54</v>
      </c>
      <c r="E21" s="32">
        <f>B21+C21-D21</f>
        <v>-30033.61</v>
      </c>
    </row>
    <row r="22" spans="1:5" ht="12.75">
      <c r="A22" s="33" t="s">
        <v>180</v>
      </c>
      <c r="B22" s="37">
        <v>3555.79</v>
      </c>
      <c r="C22" s="32">
        <v>3803.4</v>
      </c>
      <c r="D22" s="32">
        <v>3803.4</v>
      </c>
      <c r="E22" s="32">
        <f>B22+C22-D22</f>
        <v>3555.7900000000004</v>
      </c>
    </row>
    <row r="23" spans="1:5" ht="12.75">
      <c r="A23" s="29" t="s">
        <v>181</v>
      </c>
      <c r="B23" s="31">
        <f>SUM(B7:B22)</f>
        <v>-214405.94999999998</v>
      </c>
      <c r="C23" s="30">
        <f>SUM(C8:C22)</f>
        <v>748710.3</v>
      </c>
      <c r="D23" s="30">
        <v>1192827.89</v>
      </c>
      <c r="E23" s="30">
        <f>SUM(E8:E22)</f>
        <v>-658523.5399999999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-40843.17</v>
      </c>
      <c r="C8" s="37">
        <v>123325.48</v>
      </c>
      <c r="D8" s="32">
        <v>129947.23</v>
      </c>
      <c r="E8" s="32">
        <v>-47464.92</v>
      </c>
    </row>
    <row r="9" spans="1:5" ht="12.75">
      <c r="A9" s="33" t="s">
        <v>167</v>
      </c>
      <c r="B9" s="32">
        <v>-274925.13</v>
      </c>
      <c r="C9" s="37">
        <v>296211.04</v>
      </c>
      <c r="D9" s="43">
        <v>636672.39</v>
      </c>
      <c r="E9" s="32">
        <v>-615386.48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599.76</v>
      </c>
      <c r="E11" s="32"/>
    </row>
    <row r="12" spans="1:5" ht="12.75">
      <c r="A12" s="33" t="s">
        <v>185</v>
      </c>
      <c r="B12" s="32"/>
      <c r="C12" s="37"/>
      <c r="D12" s="32">
        <v>13555.8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719.95</v>
      </c>
      <c r="E14" s="32"/>
    </row>
    <row r="15" spans="1:5" ht="15.75" customHeight="1">
      <c r="A15" s="33" t="s">
        <v>197</v>
      </c>
      <c r="B15" s="32"/>
      <c r="C15" s="37"/>
      <c r="D15" s="32">
        <v>74740.38</v>
      </c>
      <c r="E15" s="32"/>
    </row>
    <row r="16" spans="1:5" ht="24">
      <c r="A16" s="33" t="s">
        <v>189</v>
      </c>
      <c r="B16" s="32"/>
      <c r="C16" s="37"/>
      <c r="D16" s="32">
        <v>338.16</v>
      </c>
      <c r="E16" s="32"/>
    </row>
    <row r="17" spans="1:5" ht="12.75">
      <c r="A17" s="33" t="s">
        <v>175</v>
      </c>
      <c r="B17" s="32">
        <v>-1534530.17</v>
      </c>
      <c r="C17" s="37">
        <v>241623.21</v>
      </c>
      <c r="D17" s="32">
        <v>105797.23</v>
      </c>
      <c r="E17" s="32">
        <v>-1398704.19</v>
      </c>
    </row>
    <row r="18" spans="1:5" ht="12.75">
      <c r="A18" s="33" t="s">
        <v>176</v>
      </c>
      <c r="B18" s="32">
        <v>-11738.01</v>
      </c>
      <c r="C18" s="37">
        <v>74099.19</v>
      </c>
      <c r="D18" s="32">
        <v>73210.15</v>
      </c>
      <c r="E18" s="32">
        <v>-10848.969999999994</v>
      </c>
    </row>
    <row r="19" spans="1:5" ht="12.75">
      <c r="A19" s="33" t="s">
        <v>177</v>
      </c>
      <c r="B19" s="32">
        <v>-13442.77</v>
      </c>
      <c r="C19" s="37">
        <v>177949.75</v>
      </c>
      <c r="D19" s="32">
        <v>181132.35</v>
      </c>
      <c r="E19" s="32">
        <v>-16625.369999999995</v>
      </c>
    </row>
    <row r="20" spans="1:5" ht="12.75">
      <c r="A20" s="33" t="s">
        <v>178</v>
      </c>
      <c r="B20" s="32">
        <v>0</v>
      </c>
      <c r="C20" s="37">
        <v>252.84</v>
      </c>
      <c r="D20" s="32">
        <v>252.84</v>
      </c>
      <c r="E20" s="32">
        <v>0</v>
      </c>
    </row>
    <row r="21" spans="1:5" ht="24">
      <c r="A21" s="33" t="s">
        <v>179</v>
      </c>
      <c r="B21" s="32">
        <v>-12799.87</v>
      </c>
      <c r="C21" s="37">
        <v>28535.58</v>
      </c>
      <c r="D21" s="32">
        <v>37814.54</v>
      </c>
      <c r="E21" s="32">
        <v>-22078.83</v>
      </c>
    </row>
    <row r="22" spans="1:5" ht="12.75">
      <c r="A22" s="33" t="s">
        <v>180</v>
      </c>
      <c r="B22" s="32">
        <v>-7152.57</v>
      </c>
      <c r="C22" s="37">
        <v>25352.28</v>
      </c>
      <c r="D22" s="32">
        <v>34385.17</v>
      </c>
      <c r="E22" s="32">
        <v>-16185.46</v>
      </c>
    </row>
    <row r="23" spans="1:5" ht="12.75">
      <c r="A23" s="29" t="s">
        <v>181</v>
      </c>
      <c r="B23" s="30">
        <f>SUM(B8:B22)</f>
        <v>-1895431.6900000002</v>
      </c>
      <c r="C23" s="31">
        <f>SUM(C8:C22)</f>
        <v>967349.3699999999</v>
      </c>
      <c r="D23" s="30">
        <f>D8+D9+D17+D18+D19+D20+D21+D22</f>
        <v>1199211.9000000001</v>
      </c>
      <c r="E23" s="30">
        <f>SUM(E8:E22)</f>
        <v>-2127294.2199999997</v>
      </c>
    </row>
    <row r="24" ht="15" customHeight="1"/>
    <row r="25" ht="15" customHeight="1"/>
    <row r="26" ht="15" customHeight="1">
      <c r="I26" s="14" t="s">
        <v>223</v>
      </c>
    </row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434</v>
      </c>
      <c r="C4" s="61"/>
      <c r="D4" s="61"/>
      <c r="E4" s="19"/>
    </row>
    <row r="5" spans="1:5" ht="12.75">
      <c r="A5" s="18" t="s">
        <v>159</v>
      </c>
      <c r="B5" s="20" t="s">
        <v>326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327</v>
      </c>
      <c r="C7" s="23" t="s">
        <v>163</v>
      </c>
      <c r="D7" s="23" t="s">
        <v>164</v>
      </c>
      <c r="E7" s="23" t="s">
        <v>162</v>
      </c>
    </row>
    <row r="8" spans="1:5" ht="12.75">
      <c r="A8" s="33" t="s">
        <v>166</v>
      </c>
      <c r="B8" s="32">
        <v>-11334.64</v>
      </c>
      <c r="C8" s="37">
        <v>98276.88</v>
      </c>
      <c r="D8" s="32">
        <v>96851.43</v>
      </c>
      <c r="E8" s="32">
        <v>-9909.189999999988</v>
      </c>
    </row>
    <row r="9" spans="1:5" ht="12.75">
      <c r="A9" s="33" t="s">
        <v>167</v>
      </c>
      <c r="B9" s="32">
        <v>-170680.09</v>
      </c>
      <c r="C9" s="37">
        <v>237894.24</v>
      </c>
      <c r="D9" s="32">
        <v>400100.75</v>
      </c>
      <c r="E9" s="32">
        <v>-332886.6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2719.8</v>
      </c>
      <c r="E11" s="32"/>
    </row>
    <row r="12" spans="1:5" ht="12.75">
      <c r="A12" s="33" t="s">
        <v>185</v>
      </c>
      <c r="B12" s="32"/>
      <c r="C12" s="37"/>
      <c r="D12" s="32">
        <v>10090.09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534.39</v>
      </c>
      <c r="E14" s="32"/>
    </row>
    <row r="15" spans="1:5" ht="24">
      <c r="A15" s="33" t="s">
        <v>189</v>
      </c>
      <c r="B15" s="32"/>
      <c r="C15" s="37"/>
      <c r="D15" s="32">
        <v>252.02</v>
      </c>
      <c r="E15" s="32"/>
    </row>
    <row r="16" spans="1:5" ht="12.75">
      <c r="A16" s="33" t="s">
        <v>175</v>
      </c>
      <c r="B16" s="32">
        <v>87375.02</v>
      </c>
      <c r="C16" s="37">
        <v>192584.76</v>
      </c>
      <c r="D16" s="32">
        <v>21931</v>
      </c>
      <c r="E16" s="32">
        <v>258028.78000000003</v>
      </c>
    </row>
    <row r="17" spans="1:5" ht="12.75">
      <c r="A17" s="33" t="s">
        <v>176</v>
      </c>
      <c r="B17" s="32">
        <v>0.34</v>
      </c>
      <c r="C17" s="37">
        <v>59057.34</v>
      </c>
      <c r="D17" s="32">
        <v>59057.68</v>
      </c>
      <c r="E17" s="32">
        <v>0</v>
      </c>
    </row>
    <row r="18" spans="1:5" ht="12.75">
      <c r="A18" s="33" t="s">
        <v>177</v>
      </c>
      <c r="B18" s="32">
        <v>14600.93</v>
      </c>
      <c r="C18" s="37">
        <v>154892.04</v>
      </c>
      <c r="D18" s="32">
        <v>135000.37</v>
      </c>
      <c r="E18" s="32">
        <v>34492.600000000006</v>
      </c>
    </row>
    <row r="19" spans="1:5" ht="24">
      <c r="A19" s="33" t="s">
        <v>179</v>
      </c>
      <c r="B19" s="32">
        <v>-13540.54</v>
      </c>
      <c r="C19" s="37">
        <v>22737.96</v>
      </c>
      <c r="D19" s="32">
        <v>37814.54</v>
      </c>
      <c r="E19" s="32">
        <v>-28617.120000000003</v>
      </c>
    </row>
    <row r="20" spans="1:5" ht="12.75">
      <c r="A20" s="33" t="s">
        <v>180</v>
      </c>
      <c r="B20" s="32">
        <v>-13960.06</v>
      </c>
      <c r="C20" s="37">
        <v>20449.2</v>
      </c>
      <c r="D20" s="32">
        <v>31219.36</v>
      </c>
      <c r="E20" s="32">
        <v>-24730.22</v>
      </c>
    </row>
    <row r="21" spans="1:5" ht="12.75">
      <c r="A21" s="29" t="s">
        <v>181</v>
      </c>
      <c r="B21" s="30">
        <f>SUM(B8:B20)</f>
        <v>-107539.03999999998</v>
      </c>
      <c r="C21" s="31">
        <f>SUM(C8:C20)</f>
        <v>785892.4199999999</v>
      </c>
      <c r="D21" s="30">
        <f>D20+D19+D18+D17+D16+D9+D8</f>
        <v>781975.1299999999</v>
      </c>
      <c r="E21" s="30">
        <f>SUM(E8:E20)</f>
        <v>-103621.74999999994</v>
      </c>
    </row>
    <row r="22" ht="15" customHeight="1"/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-26749.65</v>
      </c>
      <c r="C8" s="32">
        <v>211709.34</v>
      </c>
      <c r="D8" s="32">
        <v>210546.7</v>
      </c>
      <c r="E8" s="32">
        <v>-25587.01000000001</v>
      </c>
    </row>
    <row r="9" spans="1:5" ht="12.75">
      <c r="A9" s="33" t="s">
        <v>167</v>
      </c>
      <c r="B9" s="32">
        <v>-262952.39</v>
      </c>
      <c r="C9" s="32">
        <v>514094.25</v>
      </c>
      <c r="D9" s="32">
        <v>920932.57</v>
      </c>
      <c r="E9" s="32">
        <v>-669790.71</v>
      </c>
    </row>
    <row r="10" spans="1:5" ht="12.75">
      <c r="A10" s="33" t="s">
        <v>193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1211.07</v>
      </c>
      <c r="E11" s="32"/>
    </row>
    <row r="12" spans="1:5" ht="12.75">
      <c r="A12" s="33" t="s">
        <v>203</v>
      </c>
      <c r="B12" s="32"/>
      <c r="C12" s="39"/>
      <c r="D12" s="32">
        <v>21983.64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1169.78</v>
      </c>
      <c r="E14" s="32"/>
    </row>
    <row r="15" spans="1:5" ht="24">
      <c r="A15" s="33" t="s">
        <v>200</v>
      </c>
      <c r="B15" s="32"/>
      <c r="C15" s="39"/>
      <c r="D15" s="32">
        <v>547.89</v>
      </c>
      <c r="E15" s="32"/>
    </row>
    <row r="16" spans="1:5" ht="12.75">
      <c r="A16" s="33" t="s">
        <v>175</v>
      </c>
      <c r="B16" s="32">
        <v>91420.08</v>
      </c>
      <c r="C16" s="32">
        <v>414869.76</v>
      </c>
      <c r="D16" s="32">
        <v>1357</v>
      </c>
      <c r="E16" s="32">
        <v>504932.84</v>
      </c>
    </row>
    <row r="17" spans="1:5" ht="12.75">
      <c r="A17" s="33" t="s">
        <v>176</v>
      </c>
      <c r="B17" s="32">
        <v>-0.58</v>
      </c>
      <c r="C17" s="32">
        <v>127222.61</v>
      </c>
      <c r="D17" s="32">
        <v>127222.03</v>
      </c>
      <c r="E17" s="32">
        <v>0</v>
      </c>
    </row>
    <row r="18" spans="1:5" ht="12.75">
      <c r="A18" s="33" t="s">
        <v>210</v>
      </c>
      <c r="B18" s="32"/>
      <c r="C18" s="32">
        <v>102224.93</v>
      </c>
      <c r="D18" s="32">
        <v>102224.93</v>
      </c>
      <c r="E18" s="32">
        <v>0</v>
      </c>
    </row>
    <row r="19" spans="1:5" ht="12.75">
      <c r="A19" s="33" t="s">
        <v>177</v>
      </c>
      <c r="B19" s="32">
        <v>15900.76</v>
      </c>
      <c r="C19" s="32">
        <v>320242.08</v>
      </c>
      <c r="D19" s="32">
        <v>293479.59</v>
      </c>
      <c r="E19" s="32">
        <v>42663.25</v>
      </c>
    </row>
    <row r="20" spans="1:5" ht="12.75">
      <c r="A20" s="33" t="s">
        <v>178</v>
      </c>
      <c r="B20" s="32"/>
      <c r="C20" s="32">
        <v>231.69</v>
      </c>
      <c r="D20" s="32">
        <v>231.69</v>
      </c>
      <c r="E20" s="32">
        <v>0</v>
      </c>
    </row>
    <row r="21" spans="1:5" ht="24">
      <c r="A21" s="33" t="s">
        <v>179</v>
      </c>
      <c r="B21" s="32">
        <v>10266.29</v>
      </c>
      <c r="C21" s="32">
        <v>48982.32</v>
      </c>
      <c r="D21" s="32">
        <v>37814.54</v>
      </c>
      <c r="E21" s="32">
        <v>21434.07</v>
      </c>
    </row>
    <row r="22" spans="1:5" ht="12.75">
      <c r="A22" s="33" t="s">
        <v>211</v>
      </c>
      <c r="B22" s="32">
        <v>48167.55</v>
      </c>
      <c r="C22" s="32">
        <v>108161.73</v>
      </c>
      <c r="D22" s="32">
        <v>150209.02</v>
      </c>
      <c r="E22" s="32">
        <v>6120.260000000009</v>
      </c>
    </row>
    <row r="23" spans="1:5" ht="12.75">
      <c r="A23" s="33" t="s">
        <v>180</v>
      </c>
      <c r="B23" s="32">
        <v>41636.33</v>
      </c>
      <c r="C23" s="32">
        <v>43866.29</v>
      </c>
      <c r="D23" s="32">
        <v>36677.73</v>
      </c>
      <c r="E23" s="32">
        <v>48824.88999999999</v>
      </c>
    </row>
    <row r="24" spans="1:5" ht="12.75">
      <c r="A24" s="29" t="s">
        <v>181</v>
      </c>
      <c r="B24" s="30">
        <f>SUM(B8:B23)</f>
        <v>-82311.60999999999</v>
      </c>
      <c r="C24" s="30">
        <f>SUM(C8:C23)</f>
        <v>1891605.0000000002</v>
      </c>
      <c r="D24" s="30">
        <f>D23+D22+D21+D20+D19+D18+D17+D16+D8+D9</f>
        <v>1880695.7999999998</v>
      </c>
      <c r="E24" s="30">
        <f>SUM(E8:E23)</f>
        <v>-71402.40999999995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-18240.86</v>
      </c>
      <c r="C8" s="37">
        <v>162388.38</v>
      </c>
      <c r="D8" s="32">
        <v>159316.14</v>
      </c>
      <c r="E8" s="32">
        <v>-15168.619999999995</v>
      </c>
    </row>
    <row r="9" spans="1:5" ht="12.75">
      <c r="A9" s="33" t="s">
        <v>167</v>
      </c>
      <c r="B9" s="32">
        <v>-239606.76</v>
      </c>
      <c r="C9" s="37">
        <v>392867.4</v>
      </c>
      <c r="D9" s="32">
        <v>681397.29</v>
      </c>
      <c r="E9" s="32">
        <v>-528136.65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4533</v>
      </c>
      <c r="E11" s="32"/>
    </row>
    <row r="12" spans="1:5" ht="12.75">
      <c r="A12" s="33" t="s">
        <v>203</v>
      </c>
      <c r="B12" s="32"/>
      <c r="C12" s="37"/>
      <c r="D12" s="32">
        <v>16597.74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879.04</v>
      </c>
      <c r="E14" s="32"/>
    </row>
    <row r="15" spans="1:5" ht="12.75">
      <c r="A15" s="33" t="s">
        <v>197</v>
      </c>
      <c r="B15" s="32"/>
      <c r="C15" s="37"/>
      <c r="D15" s="32">
        <v>11232</v>
      </c>
      <c r="E15" s="32"/>
    </row>
    <row r="16" spans="1:5" ht="24">
      <c r="A16" s="33" t="s">
        <v>189</v>
      </c>
      <c r="B16" s="32"/>
      <c r="C16" s="37"/>
      <c r="D16" s="32">
        <v>414.59</v>
      </c>
      <c r="E16" s="32"/>
    </row>
    <row r="17" spans="1:5" ht="12.75">
      <c r="A17" s="33" t="s">
        <v>175</v>
      </c>
      <c r="B17" s="32">
        <v>926543.52</v>
      </c>
      <c r="C17" s="37">
        <v>318218.52</v>
      </c>
      <c r="D17" s="32">
        <v>5483</v>
      </c>
      <c r="E17" s="32">
        <v>1239279.04</v>
      </c>
    </row>
    <row r="18" spans="1:5" ht="12.75">
      <c r="A18" s="33" t="s">
        <v>176</v>
      </c>
      <c r="B18" s="32">
        <v>-3470.61</v>
      </c>
      <c r="C18" s="37">
        <v>97583.64</v>
      </c>
      <c r="D18" s="32">
        <v>96873.21</v>
      </c>
      <c r="E18" s="32">
        <v>-2760.1800000000076</v>
      </c>
    </row>
    <row r="19" spans="1:5" ht="12.75">
      <c r="A19" s="33" t="s">
        <v>177</v>
      </c>
      <c r="B19" s="32">
        <v>25120.15</v>
      </c>
      <c r="C19" s="37">
        <v>255937.08</v>
      </c>
      <c r="D19" s="32">
        <v>222069.28</v>
      </c>
      <c r="E19" s="32">
        <v>58987.94999999998</v>
      </c>
    </row>
    <row r="20" spans="1:5" ht="24">
      <c r="A20" s="33" t="s">
        <v>179</v>
      </c>
      <c r="B20" s="32">
        <v>-1537.19</v>
      </c>
      <c r="C20" s="37">
        <v>37571.22</v>
      </c>
      <c r="D20" s="32">
        <v>37814.54</v>
      </c>
      <c r="E20" s="32">
        <v>-1780.510000000002</v>
      </c>
    </row>
    <row r="21" spans="1:5" ht="12.75">
      <c r="A21" s="33" t="s">
        <v>180</v>
      </c>
      <c r="B21" s="32">
        <v>17370.18</v>
      </c>
      <c r="C21" s="37">
        <v>33788.4</v>
      </c>
      <c r="D21" s="32">
        <v>31219.36</v>
      </c>
      <c r="E21" s="32">
        <v>19939.22</v>
      </c>
    </row>
    <row r="22" spans="1:5" ht="12.75">
      <c r="A22" s="29" t="s">
        <v>181</v>
      </c>
      <c r="B22" s="30">
        <f>SUM(B8:B21)</f>
        <v>706178.4300000002</v>
      </c>
      <c r="C22" s="31">
        <f>SUM(C8:C21)</f>
        <v>1298354.64</v>
      </c>
      <c r="D22" s="30">
        <f>D21+D20+D19+D18+D17+D8+D9</f>
        <v>1234172.82</v>
      </c>
      <c r="E22" s="30">
        <f>SUM(E8:E21)</f>
        <v>770360.2499999999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-22739.03</v>
      </c>
      <c r="C8" s="32">
        <v>150660</v>
      </c>
      <c r="D8" s="32">
        <v>152678.29</v>
      </c>
      <c r="E8" s="32">
        <v>-24757.320000000007</v>
      </c>
    </row>
    <row r="9" spans="1:5" ht="12.75">
      <c r="A9" s="33" t="s">
        <v>167</v>
      </c>
      <c r="B9" s="32">
        <v>-329716.46</v>
      </c>
      <c r="C9" s="32">
        <v>351016.08</v>
      </c>
      <c r="D9" s="32">
        <v>660141.56</v>
      </c>
      <c r="E9" s="32">
        <v>-638841.9400000001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2447.82</v>
      </c>
      <c r="E11" s="32"/>
    </row>
    <row r="12" spans="1:5" ht="12.75">
      <c r="A12" s="33" t="s">
        <v>185</v>
      </c>
      <c r="B12" s="32"/>
      <c r="C12" s="39"/>
      <c r="D12" s="32">
        <v>15906.2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842.41</v>
      </c>
      <c r="E14" s="32"/>
    </row>
    <row r="15" spans="1:5" ht="15.75" customHeight="1">
      <c r="A15" s="33" t="s">
        <v>188</v>
      </c>
      <c r="B15" s="32"/>
      <c r="C15" s="39"/>
      <c r="D15" s="32">
        <v>35235</v>
      </c>
      <c r="E15" s="32"/>
    </row>
    <row r="16" spans="1:5" ht="24">
      <c r="A16" s="33" t="s">
        <v>200</v>
      </c>
      <c r="B16" s="32"/>
      <c r="C16" s="39"/>
      <c r="D16" s="32">
        <v>397.31</v>
      </c>
      <c r="E16" s="32"/>
    </row>
    <row r="17" spans="1:5" ht="12.75">
      <c r="A17" s="33" t="s">
        <v>175</v>
      </c>
      <c r="B17" s="32">
        <v>-611739.56</v>
      </c>
      <c r="C17" s="32">
        <v>295236.96</v>
      </c>
      <c r="D17" s="32">
        <v>438205.82</v>
      </c>
      <c r="E17" s="32">
        <v>-754708.42</v>
      </c>
    </row>
    <row r="18" spans="1:5" ht="12.75">
      <c r="A18" s="33" t="s">
        <v>176</v>
      </c>
      <c r="B18" s="32">
        <v>-1434.6</v>
      </c>
      <c r="C18" s="32">
        <v>90536.28</v>
      </c>
      <c r="D18" s="32">
        <v>88659.69</v>
      </c>
      <c r="E18" s="32">
        <v>441.9899999999907</v>
      </c>
    </row>
    <row r="19" spans="1:5" ht="12.75">
      <c r="A19" s="33" t="s">
        <v>177</v>
      </c>
      <c r="B19" s="32">
        <v>-15440.77</v>
      </c>
      <c r="C19" s="32">
        <v>203275.62</v>
      </c>
      <c r="D19" s="32">
        <v>212816.81</v>
      </c>
      <c r="E19" s="32">
        <v>-24981.959999999992</v>
      </c>
    </row>
    <row r="20" spans="1:5" ht="12.75">
      <c r="A20" s="33" t="s">
        <v>178</v>
      </c>
      <c r="B20" s="32"/>
      <c r="C20" s="32">
        <v>93.72</v>
      </c>
      <c r="D20" s="32">
        <v>93.72</v>
      </c>
      <c r="E20" s="32">
        <v>0</v>
      </c>
    </row>
    <row r="21" spans="1:5" ht="24">
      <c r="A21" s="33" t="s">
        <v>179</v>
      </c>
      <c r="B21" s="32">
        <v>-3296.18</v>
      </c>
      <c r="C21" s="32">
        <v>34857.66</v>
      </c>
      <c r="D21" s="32">
        <v>37814.54</v>
      </c>
      <c r="E21" s="32">
        <v>-6253.059999999998</v>
      </c>
    </row>
    <row r="22" spans="1:5" ht="12.75">
      <c r="A22" s="33" t="s">
        <v>211</v>
      </c>
      <c r="B22" s="32">
        <v>-9799.42</v>
      </c>
      <c r="C22" s="32">
        <v>42033.84</v>
      </c>
      <c r="D22" s="32">
        <v>41434.55</v>
      </c>
      <c r="E22" s="32">
        <v>-9200.130000000005</v>
      </c>
    </row>
    <row r="23" spans="1:5" ht="12.75">
      <c r="A23" s="33" t="s">
        <v>180</v>
      </c>
      <c r="B23" s="32">
        <v>832.95</v>
      </c>
      <c r="C23" s="32">
        <v>30877.08</v>
      </c>
      <c r="D23" s="32">
        <v>22219.36</v>
      </c>
      <c r="E23" s="32">
        <v>9490.670000000002</v>
      </c>
    </row>
    <row r="24" spans="1:5" ht="12.75">
      <c r="A24" s="29" t="s">
        <v>181</v>
      </c>
      <c r="B24" s="30">
        <f>SUM(B8:B23)</f>
        <v>-993333.0700000002</v>
      </c>
      <c r="C24" s="30">
        <f>SUM(C8:C23)</f>
        <v>1198587.24</v>
      </c>
      <c r="D24" s="30">
        <f>D23+D22+D21+D20+D19+D18+D17+D8+D9</f>
        <v>1654064.34</v>
      </c>
      <c r="E24" s="30">
        <f>SUM(E8:E23)</f>
        <v>-1448810.1700000004</v>
      </c>
    </row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-30109.65</v>
      </c>
      <c r="C8" s="37">
        <v>189925.8</v>
      </c>
      <c r="D8" s="32">
        <v>188140.36</v>
      </c>
      <c r="E8" s="32">
        <v>-28324.209999999992</v>
      </c>
    </row>
    <row r="9" spans="1:5" ht="12.75">
      <c r="A9" s="33" t="s">
        <v>167</v>
      </c>
      <c r="B9" s="37">
        <v>-430496.55</v>
      </c>
      <c r="C9" s="37">
        <v>449638.72</v>
      </c>
      <c r="D9" s="32">
        <v>865737.01</v>
      </c>
      <c r="E9" s="32">
        <v>-846594.8400000001</v>
      </c>
    </row>
    <row r="10" spans="1:5" ht="12.75">
      <c r="A10" s="33" t="s">
        <v>193</v>
      </c>
      <c r="B10" s="37"/>
      <c r="C10" s="37"/>
      <c r="D10" s="32">
        <v>3309.31</v>
      </c>
      <c r="E10" s="32"/>
    </row>
    <row r="11" spans="1:5" ht="12.75">
      <c r="A11" s="33" t="s">
        <v>184</v>
      </c>
      <c r="B11" s="37"/>
      <c r="C11" s="37"/>
      <c r="D11" s="32">
        <v>3263.76</v>
      </c>
      <c r="E11" s="32"/>
    </row>
    <row r="12" spans="1:5" ht="12.75">
      <c r="A12" s="33" t="s">
        <v>185</v>
      </c>
      <c r="B12" s="37"/>
      <c r="C12" s="37"/>
      <c r="D12" s="32">
        <v>19600.66</v>
      </c>
      <c r="E12" s="32"/>
    </row>
    <row r="13" spans="1:5" ht="12.75">
      <c r="A13" s="33" t="s">
        <v>186</v>
      </c>
      <c r="B13" s="37"/>
      <c r="C13" s="37"/>
      <c r="D13" s="32">
        <v>689.44</v>
      </c>
      <c r="E13" s="32"/>
    </row>
    <row r="14" spans="1:5" ht="15.75" customHeight="1">
      <c r="A14" s="33" t="s">
        <v>187</v>
      </c>
      <c r="B14" s="37"/>
      <c r="C14" s="37"/>
      <c r="D14" s="32">
        <v>1038.08</v>
      </c>
      <c r="E14" s="32"/>
    </row>
    <row r="15" spans="1:5" ht="12.75">
      <c r="A15" s="33" t="s">
        <v>197</v>
      </c>
      <c r="B15" s="37"/>
      <c r="C15" s="37"/>
      <c r="D15" s="32">
        <v>76491</v>
      </c>
      <c r="E15" s="32"/>
    </row>
    <row r="16" spans="1:5" ht="24">
      <c r="A16" s="33" t="s">
        <v>189</v>
      </c>
      <c r="B16" s="37"/>
      <c r="C16" s="37"/>
      <c r="D16" s="32">
        <v>489.6</v>
      </c>
      <c r="E16" s="32"/>
    </row>
    <row r="17" spans="1:5" ht="12.75">
      <c r="A17" s="33" t="s">
        <v>175</v>
      </c>
      <c r="B17" s="37">
        <v>42881.08</v>
      </c>
      <c r="C17" s="37">
        <v>372183</v>
      </c>
      <c r="D17" s="32">
        <v>237879.59</v>
      </c>
      <c r="E17" s="32">
        <v>177184.49000000002</v>
      </c>
    </row>
    <row r="18" spans="1:5" ht="12.75">
      <c r="A18" s="33" t="s">
        <v>176</v>
      </c>
      <c r="B18" s="37">
        <v>-4016.81</v>
      </c>
      <c r="C18" s="37">
        <v>114132.18</v>
      </c>
      <c r="D18" s="32">
        <v>112323.32</v>
      </c>
      <c r="E18" s="32">
        <v>-2207.9500000000116</v>
      </c>
    </row>
    <row r="19" spans="1:5" ht="12.75">
      <c r="A19" s="33" t="s">
        <v>177</v>
      </c>
      <c r="B19" s="37">
        <v>3754.03</v>
      </c>
      <c r="C19" s="37">
        <v>275283.24</v>
      </c>
      <c r="D19" s="32">
        <v>262246.98</v>
      </c>
      <c r="E19" s="32">
        <v>16790.290000000037</v>
      </c>
    </row>
    <row r="20" spans="1:5" ht="12.75">
      <c r="A20" s="33" t="s">
        <v>178</v>
      </c>
      <c r="B20" s="37"/>
      <c r="C20" s="37">
        <v>1131.48</v>
      </c>
      <c r="D20" s="32">
        <v>1131.48</v>
      </c>
      <c r="E20" s="32">
        <v>0</v>
      </c>
    </row>
    <row r="21" spans="1:5" ht="24">
      <c r="A21" s="33" t="s">
        <v>179</v>
      </c>
      <c r="B21" s="37">
        <v>2558.85</v>
      </c>
      <c r="C21" s="37">
        <v>43452.44</v>
      </c>
      <c r="D21" s="32">
        <v>37814.54</v>
      </c>
      <c r="E21" s="32">
        <v>8196.75</v>
      </c>
    </row>
    <row r="22" spans="1:5" ht="12.75">
      <c r="A22" s="33" t="s">
        <v>180</v>
      </c>
      <c r="B22" s="37">
        <v>32900.01</v>
      </c>
      <c r="C22" s="37">
        <v>39187.44</v>
      </c>
      <c r="D22" s="32">
        <v>26205.2</v>
      </c>
      <c r="E22" s="32">
        <v>45882.250000000015</v>
      </c>
    </row>
    <row r="23" spans="1:5" ht="12.75">
      <c r="A23" s="29" t="s">
        <v>181</v>
      </c>
      <c r="B23" s="31">
        <f>SUM(B8:B22)</f>
        <v>-382529.04</v>
      </c>
      <c r="C23" s="31">
        <f>SUM(C8:C22)</f>
        <v>1484934.2999999998</v>
      </c>
      <c r="D23" s="30">
        <f>D22+D21+D20+D19+D18+D17+D9+D8</f>
        <v>1731478.48</v>
      </c>
      <c r="E23" s="30">
        <f>SUM(E8:E22)</f>
        <v>-629073.22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439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-14573.62</v>
      </c>
      <c r="C8" s="32">
        <v>133479.66</v>
      </c>
      <c r="D8" s="32">
        <v>128177.32</v>
      </c>
      <c r="E8" s="32">
        <v>-9271.279999999999</v>
      </c>
    </row>
    <row r="9" spans="1:5" ht="12.75">
      <c r="A9" s="33" t="s">
        <v>167</v>
      </c>
      <c r="B9" s="37">
        <v>-398893.04</v>
      </c>
      <c r="C9" s="32">
        <v>303901.63</v>
      </c>
      <c r="D9" s="32">
        <v>331836.63</v>
      </c>
      <c r="E9" s="32">
        <v>-426828.04</v>
      </c>
    </row>
    <row r="10" spans="1:5" ht="12.75">
      <c r="A10" s="33" t="s">
        <v>183</v>
      </c>
      <c r="B10" s="37"/>
      <c r="C10" s="39"/>
      <c r="D10" s="32">
        <v>3309.31</v>
      </c>
      <c r="E10" s="32"/>
    </row>
    <row r="11" spans="1:5" ht="12.75">
      <c r="A11" s="33" t="s">
        <v>194</v>
      </c>
      <c r="B11" s="37"/>
      <c r="C11" s="39"/>
      <c r="D11" s="32">
        <v>2901.12</v>
      </c>
      <c r="E11" s="32"/>
    </row>
    <row r="12" spans="1:5" ht="12.75">
      <c r="A12" s="33" t="s">
        <v>203</v>
      </c>
      <c r="B12" s="37"/>
      <c r="C12" s="39"/>
      <c r="D12" s="32">
        <v>13353.64</v>
      </c>
      <c r="E12" s="32"/>
    </row>
    <row r="13" spans="1:5" ht="12.75">
      <c r="A13" s="33" t="s">
        <v>186</v>
      </c>
      <c r="B13" s="37"/>
      <c r="C13" s="39"/>
      <c r="D13" s="32">
        <v>689.44</v>
      </c>
      <c r="E13" s="32"/>
    </row>
    <row r="14" spans="1:5" ht="12.75">
      <c r="A14" s="33" t="s">
        <v>187</v>
      </c>
      <c r="B14" s="37"/>
      <c r="C14" s="39"/>
      <c r="D14" s="32">
        <v>707.23</v>
      </c>
      <c r="E14" s="32"/>
    </row>
    <row r="15" spans="1:5" ht="15.75" customHeight="1">
      <c r="A15" s="33" t="s">
        <v>197</v>
      </c>
      <c r="B15" s="37"/>
      <c r="C15" s="39"/>
      <c r="D15" s="32">
        <v>41499</v>
      </c>
      <c r="E15" s="32"/>
    </row>
    <row r="16" spans="1:5" ht="24">
      <c r="A16" s="33" t="s">
        <v>200</v>
      </c>
      <c r="B16" s="37"/>
      <c r="C16" s="39"/>
      <c r="D16" s="32">
        <v>333.54</v>
      </c>
      <c r="E16" s="32"/>
    </row>
    <row r="17" spans="1:5" ht="12.75">
      <c r="A17" s="33" t="s">
        <v>175</v>
      </c>
      <c r="B17" s="37">
        <v>-658935.68</v>
      </c>
      <c r="C17" s="32">
        <v>261569.04</v>
      </c>
      <c r="D17" s="32">
        <v>522085.23</v>
      </c>
      <c r="E17" s="32">
        <v>-919451.87</v>
      </c>
    </row>
    <row r="18" spans="1:5" ht="12.75">
      <c r="A18" s="33" t="s">
        <v>176</v>
      </c>
      <c r="B18" s="37">
        <v>-19.11</v>
      </c>
      <c r="C18" s="32">
        <v>80211.96</v>
      </c>
      <c r="D18" s="32">
        <v>80192.85</v>
      </c>
      <c r="E18" s="32">
        <v>0</v>
      </c>
    </row>
    <row r="19" spans="1:5" ht="12.75">
      <c r="A19" s="33" t="s">
        <v>177</v>
      </c>
      <c r="B19" s="37">
        <v>-16915.94</v>
      </c>
      <c r="C19" s="32">
        <v>167289.9</v>
      </c>
      <c r="D19" s="32">
        <v>178665.11</v>
      </c>
      <c r="E19" s="32">
        <v>-28291.149999999994</v>
      </c>
    </row>
    <row r="20" spans="1:5" ht="12.75">
      <c r="A20" s="33" t="s">
        <v>178</v>
      </c>
      <c r="B20" s="37"/>
      <c r="C20" s="32">
        <v>1255.44</v>
      </c>
      <c r="D20" s="32">
        <v>1255.44</v>
      </c>
      <c r="E20" s="32">
        <v>0</v>
      </c>
    </row>
    <row r="21" spans="1:5" ht="24">
      <c r="A21" s="33" t="s">
        <v>179</v>
      </c>
      <c r="B21" s="37">
        <v>-6591.82</v>
      </c>
      <c r="C21" s="32">
        <v>30882.65</v>
      </c>
      <c r="D21" s="32">
        <v>37814.54</v>
      </c>
      <c r="E21" s="32">
        <v>-13523.71</v>
      </c>
    </row>
    <row r="22" spans="1:5" ht="12.75">
      <c r="A22" s="33" t="s">
        <v>180</v>
      </c>
      <c r="B22" s="37">
        <v>-13323.35</v>
      </c>
      <c r="C22" s="32">
        <v>24721.72</v>
      </c>
      <c r="D22" s="32">
        <v>22663.36</v>
      </c>
      <c r="E22" s="32">
        <v>-11264.99</v>
      </c>
    </row>
    <row r="23" spans="1:5" ht="12.75">
      <c r="A23" s="29" t="s">
        <v>181</v>
      </c>
      <c r="B23" s="31">
        <f>SUM(B7:B22)</f>
        <v>-1109252.5600000003</v>
      </c>
      <c r="C23" s="30">
        <f>SUM(C8:C22)</f>
        <v>1003312</v>
      </c>
      <c r="D23" s="30">
        <f>D22+D21+D20+D19+D18+D17+D8+D9</f>
        <v>1302690.48</v>
      </c>
      <c r="E23" s="30">
        <f>SUM(E8:E22)</f>
        <v>-1408631.0399999998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-15242.72</v>
      </c>
      <c r="C8" s="37">
        <v>134803.5</v>
      </c>
      <c r="D8" s="32">
        <v>130086.95</v>
      </c>
      <c r="E8" s="32">
        <v>-10526.169999999998</v>
      </c>
    </row>
    <row r="9" spans="1:5" ht="12.75">
      <c r="A9" s="33" t="s">
        <v>167</v>
      </c>
      <c r="B9" s="32">
        <v>-361212.43</v>
      </c>
      <c r="C9" s="37">
        <v>306917.64</v>
      </c>
      <c r="D9" s="32">
        <v>558417.72</v>
      </c>
      <c r="E9" s="32">
        <v>-612712.51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2901.12</v>
      </c>
      <c r="E11" s="32"/>
    </row>
    <row r="12" spans="1:5" ht="12.75">
      <c r="A12" s="33" t="s">
        <v>185</v>
      </c>
      <c r="B12" s="32"/>
      <c r="C12" s="37"/>
      <c r="D12" s="32">
        <v>13552.61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717.76</v>
      </c>
      <c r="E14" s="32"/>
    </row>
    <row r="15" spans="1:5" ht="15.75" customHeight="1">
      <c r="A15" s="33" t="s">
        <v>188</v>
      </c>
      <c r="B15" s="32"/>
      <c r="C15" s="37"/>
      <c r="D15" s="32">
        <v>14526</v>
      </c>
      <c r="E15" s="32"/>
    </row>
    <row r="16" spans="1:5" ht="24">
      <c r="A16" s="33" t="s">
        <v>200</v>
      </c>
      <c r="B16" s="32"/>
      <c r="C16" s="37"/>
      <c r="D16" s="32">
        <v>338.51</v>
      </c>
      <c r="E16" s="32"/>
    </row>
    <row r="17" spans="1:5" ht="12.75">
      <c r="A17" s="33" t="s">
        <v>175</v>
      </c>
      <c r="B17" s="32">
        <v>-477910.84</v>
      </c>
      <c r="C17" s="37">
        <v>264162.84</v>
      </c>
      <c r="D17" s="32">
        <v>81860.19</v>
      </c>
      <c r="E17" s="32">
        <v>-295608.19</v>
      </c>
    </row>
    <row r="18" spans="1:5" ht="12.75">
      <c r="A18" s="33" t="s">
        <v>176</v>
      </c>
      <c r="B18" s="32">
        <v>-1137.58</v>
      </c>
      <c r="C18" s="37">
        <v>81007.02</v>
      </c>
      <c r="D18" s="32">
        <v>79963.69</v>
      </c>
      <c r="E18" s="32">
        <v>-94.25</v>
      </c>
    </row>
    <row r="19" spans="1:5" ht="12.75">
      <c r="A19" s="33" t="s">
        <v>177</v>
      </c>
      <c r="B19" s="32">
        <v>-17344.1</v>
      </c>
      <c r="C19" s="37">
        <v>169599.54</v>
      </c>
      <c r="D19" s="32">
        <v>181326.97</v>
      </c>
      <c r="E19" s="32">
        <v>-29071.53</v>
      </c>
    </row>
    <row r="20" spans="1:5" ht="12.75">
      <c r="A20" s="33" t="s">
        <v>178</v>
      </c>
      <c r="B20" s="32"/>
      <c r="C20" s="37">
        <v>1084.44</v>
      </c>
      <c r="D20" s="32">
        <v>1084.44</v>
      </c>
      <c r="E20" s="32">
        <v>0</v>
      </c>
    </row>
    <row r="21" spans="1:5" ht="24">
      <c r="A21" s="33" t="s">
        <v>179</v>
      </c>
      <c r="B21" s="32">
        <v>-7195.91</v>
      </c>
      <c r="C21" s="37">
        <v>31189.08</v>
      </c>
      <c r="D21" s="32">
        <v>37814.54</v>
      </c>
      <c r="E21" s="32">
        <v>-13821.37</v>
      </c>
    </row>
    <row r="22" spans="1:5" ht="12.75">
      <c r="A22" s="33" t="s">
        <v>180</v>
      </c>
      <c r="B22" s="32">
        <v>-11261.82</v>
      </c>
      <c r="C22" s="37">
        <v>27457.68</v>
      </c>
      <c r="D22" s="32">
        <v>23827.36</v>
      </c>
      <c r="E22" s="32">
        <v>-7631.5</v>
      </c>
    </row>
    <row r="23" spans="1:5" ht="12.75">
      <c r="A23" s="29" t="s">
        <v>181</v>
      </c>
      <c r="B23" s="30">
        <f>SUM(B8:B22)</f>
        <v>-891305.3999999999</v>
      </c>
      <c r="C23" s="31">
        <f>SUM(C8:C22)</f>
        <v>1016221.74</v>
      </c>
      <c r="D23" s="30">
        <f>D22+D21+D20+D19+D18+D17+D8+D9</f>
        <v>1094381.8599999999</v>
      </c>
      <c r="E23" s="30">
        <f>SUM(E8:E22)</f>
        <v>-969465.5200000001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-11136.61</v>
      </c>
      <c r="C8" s="32">
        <v>99289.44</v>
      </c>
      <c r="D8" s="32">
        <v>97490.36</v>
      </c>
      <c r="E8" s="32">
        <v>-9337.529999999999</v>
      </c>
    </row>
    <row r="9" spans="1:5" ht="12.75">
      <c r="A9" s="33" t="s">
        <v>167</v>
      </c>
      <c r="B9" s="32">
        <v>-251305.66</v>
      </c>
      <c r="C9" s="32">
        <v>240224</v>
      </c>
      <c r="D9" s="32">
        <v>428492.17</v>
      </c>
      <c r="E9" s="32">
        <v>-439573.82999999996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184</v>
      </c>
      <c r="B11" s="32"/>
      <c r="C11" s="32"/>
      <c r="D11" s="32">
        <v>2719.8</v>
      </c>
      <c r="E11" s="32"/>
    </row>
    <row r="12" spans="1:5" ht="12.75">
      <c r="A12" s="33" t="s">
        <v>185</v>
      </c>
      <c r="B12" s="32"/>
      <c r="C12" s="32"/>
      <c r="D12" s="32">
        <v>10156.7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2.75">
      <c r="A14" s="33" t="s">
        <v>196</v>
      </c>
      <c r="B14" s="32"/>
      <c r="C14" s="32"/>
      <c r="D14" s="32">
        <v>537.91</v>
      </c>
      <c r="E14" s="32"/>
    </row>
    <row r="15" spans="1:5" ht="15.75" customHeight="1">
      <c r="A15" s="33" t="s">
        <v>188</v>
      </c>
      <c r="B15" s="32"/>
      <c r="C15" s="32"/>
      <c r="D15" s="32">
        <v>20250</v>
      </c>
      <c r="E15" s="32"/>
    </row>
    <row r="16" spans="1:5" ht="24">
      <c r="A16" s="33" t="s">
        <v>189</v>
      </c>
      <c r="B16" s="32"/>
      <c r="C16" s="32"/>
      <c r="D16" s="32">
        <v>253.7</v>
      </c>
      <c r="E16" s="32"/>
    </row>
    <row r="17" spans="1:5" ht="12.75">
      <c r="A17" s="33" t="s">
        <v>175</v>
      </c>
      <c r="B17" s="32">
        <v>-219680.24</v>
      </c>
      <c r="C17" s="32">
        <v>194569.08</v>
      </c>
      <c r="D17" s="32">
        <v>321251.13</v>
      </c>
      <c r="E17" s="32">
        <v>-346362.29</v>
      </c>
    </row>
    <row r="18" spans="1:5" ht="12.75">
      <c r="A18" s="33" t="s">
        <v>176</v>
      </c>
      <c r="B18" s="32">
        <v>-1903.3</v>
      </c>
      <c r="C18" s="32">
        <v>59665.6</v>
      </c>
      <c r="D18" s="32">
        <v>57956.69</v>
      </c>
      <c r="E18" s="32">
        <v>-194.3900000000067</v>
      </c>
    </row>
    <row r="19" spans="1:5" ht="12.75">
      <c r="A19" s="33" t="s">
        <v>177</v>
      </c>
      <c r="B19" s="32">
        <v>15247.57</v>
      </c>
      <c r="C19" s="32">
        <v>156487.88</v>
      </c>
      <c r="D19" s="32">
        <v>135890.98</v>
      </c>
      <c r="E19" s="32">
        <v>35844.47</v>
      </c>
    </row>
    <row r="20" spans="1:5" ht="12.75">
      <c r="A20" s="33" t="s">
        <v>178</v>
      </c>
      <c r="B20" s="32"/>
      <c r="C20" s="32">
        <v>187.92</v>
      </c>
      <c r="D20" s="32">
        <v>187.92</v>
      </c>
      <c r="E20" s="32">
        <v>0</v>
      </c>
    </row>
    <row r="21" spans="1:5" ht="24">
      <c r="A21" s="33" t="s">
        <v>179</v>
      </c>
      <c r="B21" s="32">
        <v>-14141.04</v>
      </c>
      <c r="C21" s="32">
        <v>22972.32</v>
      </c>
      <c r="D21" s="32">
        <v>37814.54</v>
      </c>
      <c r="E21" s="32">
        <v>-28983.26</v>
      </c>
    </row>
    <row r="22" spans="1:5" ht="12.75">
      <c r="A22" s="33" t="s">
        <v>180</v>
      </c>
      <c r="B22" s="32">
        <v>-29683.77</v>
      </c>
      <c r="C22" s="32">
        <v>20659.56</v>
      </c>
      <c r="D22" s="32">
        <v>20563.36</v>
      </c>
      <c r="E22" s="32">
        <v>-29587.57</v>
      </c>
    </row>
    <row r="23" spans="1:5" ht="12.75">
      <c r="A23" s="29" t="s">
        <v>181</v>
      </c>
      <c r="B23" s="30">
        <f>SUM(B8:B22)</f>
        <v>-512603.05</v>
      </c>
      <c r="C23" s="30">
        <f>SUM(C8:C22)</f>
        <v>794055.8</v>
      </c>
      <c r="D23" s="30">
        <f>D22+D21+D20+D19+D18+D17+D8+D9</f>
        <v>1099647.15</v>
      </c>
      <c r="E23" s="30">
        <f>SUM(E8:E22)</f>
        <v>-818194.3999999999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-12420.08</v>
      </c>
      <c r="C8" s="32">
        <v>98487.12</v>
      </c>
      <c r="D8" s="32">
        <v>97764.52</v>
      </c>
      <c r="E8" s="32">
        <v>-11697.48000000001</v>
      </c>
    </row>
    <row r="9" spans="1:5" ht="12.75">
      <c r="A9" s="33" t="s">
        <v>167</v>
      </c>
      <c r="B9" s="32">
        <v>-258872.46</v>
      </c>
      <c r="C9" s="32">
        <v>234955.81</v>
      </c>
      <c r="D9" s="32">
        <v>451146.38</v>
      </c>
      <c r="E9" s="32">
        <v>-475063.03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2538.48</v>
      </c>
      <c r="E11" s="32"/>
    </row>
    <row r="12" spans="1:5" ht="12.75">
      <c r="A12" s="33" t="s">
        <v>185</v>
      </c>
      <c r="B12" s="32"/>
      <c r="C12" s="39"/>
      <c r="D12" s="32">
        <v>10185.22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539.43</v>
      </c>
      <c r="E14" s="32"/>
    </row>
    <row r="15" spans="1:5" ht="15.75" customHeight="1">
      <c r="A15" s="33" t="s">
        <v>188</v>
      </c>
      <c r="B15" s="32"/>
      <c r="C15" s="39"/>
      <c r="D15" s="32">
        <v>35910</v>
      </c>
      <c r="E15" s="32"/>
    </row>
    <row r="16" spans="1:5" ht="24">
      <c r="A16" s="33" t="s">
        <v>189</v>
      </c>
      <c r="B16" s="32"/>
      <c r="C16" s="39"/>
      <c r="D16" s="32">
        <v>254.42</v>
      </c>
      <c r="E16" s="32"/>
    </row>
    <row r="17" spans="1:5" ht="12.75">
      <c r="A17" s="33" t="s">
        <v>175</v>
      </c>
      <c r="B17" s="32">
        <v>-158280.55</v>
      </c>
      <c r="C17" s="37">
        <v>192997.2</v>
      </c>
      <c r="D17" s="32">
        <v>377065.53</v>
      </c>
      <c r="E17" s="32">
        <v>-342348.88</v>
      </c>
    </row>
    <row r="18" spans="1:5" ht="12.75">
      <c r="A18" s="33" t="s">
        <v>176</v>
      </c>
      <c r="B18" s="32">
        <v>0</v>
      </c>
      <c r="C18" s="37">
        <v>59183.76</v>
      </c>
      <c r="D18" s="32">
        <v>59183.76</v>
      </c>
      <c r="E18" s="32">
        <v>0</v>
      </c>
    </row>
    <row r="19" spans="1:5" ht="12.75">
      <c r="A19" s="33" t="s">
        <v>177</v>
      </c>
      <c r="B19" s="32">
        <v>5007.44</v>
      </c>
      <c r="C19" s="37">
        <v>146228.28</v>
      </c>
      <c r="D19" s="32">
        <v>136272.95</v>
      </c>
      <c r="E19" s="32">
        <v>14962.76999999999</v>
      </c>
    </row>
    <row r="20" spans="1:5" ht="24">
      <c r="A20" s="33" t="s">
        <v>179</v>
      </c>
      <c r="B20" s="32">
        <v>-13596.06</v>
      </c>
      <c r="C20" s="37">
        <v>22786.55</v>
      </c>
      <c r="D20" s="32">
        <v>37814.54</v>
      </c>
      <c r="E20" s="32">
        <v>-28624.050000000003</v>
      </c>
    </row>
    <row r="21" spans="1:5" ht="12.75">
      <c r="A21" s="33" t="s">
        <v>180</v>
      </c>
      <c r="B21" s="32">
        <v>22947.16</v>
      </c>
      <c r="C21" s="37">
        <v>20368.8</v>
      </c>
      <c r="D21" s="32">
        <v>2767.08</v>
      </c>
      <c r="E21" s="32">
        <v>40548.88</v>
      </c>
    </row>
    <row r="22" spans="1:5" ht="12.75">
      <c r="A22" s="29" t="s">
        <v>191</v>
      </c>
      <c r="B22" s="30">
        <f>SUM(B8:B21)</f>
        <v>-415214.55</v>
      </c>
      <c r="C22" s="31">
        <f>SUM(C8:C21)</f>
        <v>775007.5200000001</v>
      </c>
      <c r="D22" s="30">
        <f>D21+D20+D19+D18+D17+D9+D8</f>
        <v>1162014.7600000002</v>
      </c>
      <c r="E22" s="30">
        <f>SUM(E8:E21)</f>
        <v>-802221.79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-8785.55</v>
      </c>
      <c r="C8" s="27">
        <v>61894.44</v>
      </c>
      <c r="D8" s="26">
        <v>62886.24</v>
      </c>
      <c r="E8" s="26">
        <v>-9777.349999999999</v>
      </c>
    </row>
    <row r="9" spans="1:5" ht="12.75">
      <c r="A9" s="25" t="s">
        <v>167</v>
      </c>
      <c r="B9" s="26">
        <v>-195969.66</v>
      </c>
      <c r="C9" s="27">
        <v>150404.16</v>
      </c>
      <c r="D9" s="26">
        <v>319427.08</v>
      </c>
      <c r="E9" s="26">
        <v>-364992.58</v>
      </c>
    </row>
    <row r="10" spans="1:5" ht="12.75">
      <c r="A10" s="33" t="s">
        <v>183</v>
      </c>
      <c r="B10" s="26"/>
      <c r="C10" s="27"/>
      <c r="D10" s="26">
        <v>3309.31</v>
      </c>
      <c r="E10" s="26"/>
    </row>
    <row r="11" spans="1:5" ht="12.75">
      <c r="A11" s="33" t="s">
        <v>184</v>
      </c>
      <c r="B11" s="26"/>
      <c r="C11" s="27"/>
      <c r="D11" s="26">
        <v>1813.2</v>
      </c>
      <c r="E11" s="26"/>
    </row>
    <row r="12" spans="1:5" ht="12.75">
      <c r="A12" s="33" t="s">
        <v>185</v>
      </c>
      <c r="B12" s="26"/>
      <c r="C12" s="27"/>
      <c r="D12" s="26">
        <v>6551.57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2.75">
      <c r="A14" s="33" t="s">
        <v>196</v>
      </c>
      <c r="B14" s="26"/>
      <c r="C14" s="27"/>
      <c r="D14" s="26">
        <v>346.98</v>
      </c>
      <c r="E14" s="26"/>
    </row>
    <row r="15" spans="1:5" ht="15.75" customHeight="1">
      <c r="A15" s="33" t="s">
        <v>188</v>
      </c>
      <c r="B15" s="26"/>
      <c r="C15" s="27"/>
      <c r="D15" s="26">
        <v>45954</v>
      </c>
      <c r="E15" s="26"/>
    </row>
    <row r="16" spans="1:5" ht="24">
      <c r="A16" s="33" t="s">
        <v>200</v>
      </c>
      <c r="B16" s="26"/>
      <c r="C16" s="27"/>
      <c r="D16" s="26">
        <v>163.65</v>
      </c>
      <c r="E16" s="26"/>
    </row>
    <row r="17" spans="1:5" ht="12.75">
      <c r="A17" s="25" t="s">
        <v>175</v>
      </c>
      <c r="B17" s="26">
        <v>106738.789</v>
      </c>
      <c r="C17" s="27">
        <v>121288.68</v>
      </c>
      <c r="D17" s="26">
        <v>229410.75</v>
      </c>
      <c r="E17" s="26">
        <v>-1383.2810000000172</v>
      </c>
    </row>
    <row r="18" spans="1:5" ht="12.75">
      <c r="A18" s="25" t="s">
        <v>176</v>
      </c>
      <c r="B18" s="26">
        <v>9928.69</v>
      </c>
      <c r="C18" s="27">
        <v>37194</v>
      </c>
      <c r="D18" s="26">
        <v>39654.89</v>
      </c>
      <c r="E18" s="26">
        <v>7467.800000000003</v>
      </c>
    </row>
    <row r="19" spans="1:5" ht="12.75">
      <c r="A19" s="25" t="s">
        <v>177</v>
      </c>
      <c r="B19" s="26">
        <v>6784.46</v>
      </c>
      <c r="C19" s="27">
        <v>97549.86</v>
      </c>
      <c r="D19" s="26">
        <v>87656.62</v>
      </c>
      <c r="E19" s="26">
        <v>16677.70000000001</v>
      </c>
    </row>
    <row r="20" spans="1:5" ht="24">
      <c r="A20" s="25" t="s">
        <v>179</v>
      </c>
      <c r="B20" s="26">
        <v>-21219.41</v>
      </c>
      <c r="C20" s="27">
        <v>14320.38</v>
      </c>
      <c r="D20" s="26">
        <v>37814.54</v>
      </c>
      <c r="E20" s="26">
        <v>-44713.57</v>
      </c>
    </row>
    <row r="21" spans="1:5" ht="12.75">
      <c r="A21" s="25" t="s">
        <v>180</v>
      </c>
      <c r="B21" s="26">
        <v>-783.73</v>
      </c>
      <c r="C21" s="27">
        <v>1345.8</v>
      </c>
      <c r="D21" s="26">
        <v>1345.8</v>
      </c>
      <c r="E21" s="26">
        <v>-783.73</v>
      </c>
    </row>
    <row r="22" spans="1:5" ht="12.75">
      <c r="A22" s="29" t="s">
        <v>181</v>
      </c>
      <c r="B22" s="30">
        <f>SUM(B8:B21)</f>
        <v>-103306.41099999998</v>
      </c>
      <c r="C22" s="31">
        <f>SUM(C8:C21)</f>
        <v>483997.32</v>
      </c>
      <c r="D22" s="30">
        <f>D21+D20+D19+D18+D8+D9+D17</f>
        <v>778195.9199999999</v>
      </c>
      <c r="E22" s="30">
        <f>SUM(E8:E21)</f>
        <v>-397505.011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-33214.74</v>
      </c>
      <c r="C8" s="37">
        <v>165140.2</v>
      </c>
      <c r="D8" s="32">
        <v>173203.26</v>
      </c>
      <c r="E8" s="32">
        <v>-41277.79999999999</v>
      </c>
    </row>
    <row r="9" spans="1:5" ht="12.75">
      <c r="A9" s="33" t="s">
        <v>167</v>
      </c>
      <c r="B9" s="32">
        <v>-244590.43</v>
      </c>
      <c r="C9" s="37">
        <v>405396.44</v>
      </c>
      <c r="D9" s="32">
        <v>1016576.05</v>
      </c>
      <c r="E9" s="32">
        <v>-855770.04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1073.1</v>
      </c>
      <c r="E11" s="32"/>
    </row>
    <row r="12" spans="1:5" ht="12.75">
      <c r="A12" s="33" t="s">
        <v>185</v>
      </c>
      <c r="B12" s="32"/>
      <c r="C12" s="37"/>
      <c r="D12" s="32">
        <v>18044.49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955.66</v>
      </c>
      <c r="E14" s="32"/>
    </row>
    <row r="15" spans="1:5" ht="15.75" customHeight="1">
      <c r="A15" s="33" t="s">
        <v>197</v>
      </c>
      <c r="B15" s="32"/>
      <c r="C15" s="37"/>
      <c r="D15" s="32">
        <v>58220.72</v>
      </c>
      <c r="E15" s="32"/>
    </row>
    <row r="16" spans="1:5" ht="24">
      <c r="A16" s="33" t="s">
        <v>200</v>
      </c>
      <c r="B16" s="32"/>
      <c r="C16" s="37"/>
      <c r="D16" s="32">
        <v>450.71</v>
      </c>
      <c r="E16" s="32"/>
    </row>
    <row r="17" spans="1:5" ht="12.75">
      <c r="A17" s="33" t="s">
        <v>175</v>
      </c>
      <c r="B17" s="32">
        <v>-1031212.1</v>
      </c>
      <c r="C17" s="37">
        <v>319008</v>
      </c>
      <c r="D17" s="32">
        <v>34666.52</v>
      </c>
      <c r="E17" s="32">
        <v>-746870.62</v>
      </c>
    </row>
    <row r="18" spans="1:5" ht="12.75">
      <c r="A18" s="33" t="s">
        <v>176</v>
      </c>
      <c r="B18" s="32">
        <v>9256.55</v>
      </c>
      <c r="C18" s="37">
        <v>99282.6</v>
      </c>
      <c r="D18" s="32">
        <v>99282.6</v>
      </c>
      <c r="E18" s="32">
        <v>9256.550000000003</v>
      </c>
    </row>
    <row r="19" spans="1:5" ht="12.75">
      <c r="A19" s="33" t="s">
        <v>177</v>
      </c>
      <c r="B19" s="32">
        <v>15228.09</v>
      </c>
      <c r="C19" s="37">
        <v>260397.49</v>
      </c>
      <c r="D19" s="32">
        <v>241426.31</v>
      </c>
      <c r="E19" s="32">
        <v>34199.27000000002</v>
      </c>
    </row>
    <row r="20" spans="1:5" ht="12.75">
      <c r="A20" s="33" t="s">
        <v>178</v>
      </c>
      <c r="B20" s="32"/>
      <c r="C20" s="37">
        <v>110.6</v>
      </c>
      <c r="D20" s="32">
        <v>110.6</v>
      </c>
      <c r="E20" s="32">
        <v>0</v>
      </c>
    </row>
    <row r="21" spans="1:5" ht="24">
      <c r="A21" s="33" t="s">
        <v>179</v>
      </c>
      <c r="B21" s="32">
        <v>5381.78</v>
      </c>
      <c r="C21" s="37">
        <v>38198.95</v>
      </c>
      <c r="D21" s="32">
        <v>37814.54</v>
      </c>
      <c r="E21" s="32">
        <v>5766.189999999995</v>
      </c>
    </row>
    <row r="22" spans="1:5" ht="12.75">
      <c r="A22" s="33" t="s">
        <v>211</v>
      </c>
      <c r="B22" s="32">
        <v>56035.7</v>
      </c>
      <c r="C22" s="37">
        <v>132690.55</v>
      </c>
      <c r="D22" s="32">
        <v>146827.33</v>
      </c>
      <c r="E22" s="32">
        <v>41898.92000000001</v>
      </c>
    </row>
    <row r="23" spans="1:5" ht="12.75">
      <c r="A23" s="33" t="s">
        <v>180</v>
      </c>
      <c r="B23" s="32">
        <v>62708.44</v>
      </c>
      <c r="C23" s="37">
        <v>34395.93</v>
      </c>
      <c r="D23" s="32">
        <v>11328.68</v>
      </c>
      <c r="E23" s="32">
        <v>85775.69</v>
      </c>
    </row>
    <row r="24" spans="1:5" ht="12.75">
      <c r="A24" s="29" t="s">
        <v>181</v>
      </c>
      <c r="B24" s="30">
        <f>SUM(B8:B23)</f>
        <v>-1160406.71</v>
      </c>
      <c r="C24" s="31">
        <f>SUM(C8:C23)</f>
        <v>1454620.76</v>
      </c>
      <c r="D24" s="30">
        <f>D8+D9++D17+D18+D19+D20+D21+D22+D23</f>
        <v>1761235.8900000004</v>
      </c>
      <c r="E24" s="30">
        <f>SUM(E8:E23)</f>
        <v>-1467021.84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-11950.46</v>
      </c>
      <c r="C8" s="37">
        <v>98744.82</v>
      </c>
      <c r="D8" s="32">
        <v>97953.89</v>
      </c>
      <c r="E8" s="37">
        <v>-11159.529999999984</v>
      </c>
    </row>
    <row r="9" spans="1:5" ht="12.75">
      <c r="A9" s="33" t="s">
        <v>167</v>
      </c>
      <c r="B9" s="32">
        <v>-221347.44</v>
      </c>
      <c r="C9" s="37">
        <v>239216.22</v>
      </c>
      <c r="D9" s="32">
        <v>457627.98</v>
      </c>
      <c r="E9" s="37">
        <v>-439759.19999999995</v>
      </c>
    </row>
    <row r="10" spans="1:5" ht="12.75">
      <c r="A10" s="33" t="s">
        <v>183</v>
      </c>
      <c r="B10" s="32"/>
      <c r="C10" s="37"/>
      <c r="D10" s="32">
        <v>3309.31</v>
      </c>
      <c r="E10" s="37"/>
    </row>
    <row r="11" spans="1:5" ht="12.75">
      <c r="A11" s="33" t="s">
        <v>184</v>
      </c>
      <c r="B11" s="32"/>
      <c r="C11" s="37"/>
      <c r="D11" s="32">
        <v>2719.8</v>
      </c>
      <c r="E11" s="37"/>
    </row>
    <row r="12" spans="1:5" ht="12.75">
      <c r="A12" s="33" t="s">
        <v>203</v>
      </c>
      <c r="B12" s="32"/>
      <c r="C12" s="37"/>
      <c r="D12" s="32">
        <v>10204.95</v>
      </c>
      <c r="E12" s="37"/>
    </row>
    <row r="13" spans="1:5" ht="12.75">
      <c r="A13" s="33" t="s">
        <v>195</v>
      </c>
      <c r="B13" s="32"/>
      <c r="C13" s="37"/>
      <c r="D13" s="32">
        <v>689.44</v>
      </c>
      <c r="E13" s="37"/>
    </row>
    <row r="14" spans="1:5" ht="12.75">
      <c r="A14" s="33" t="s">
        <v>196</v>
      </c>
      <c r="B14" s="32"/>
      <c r="C14" s="37"/>
      <c r="D14" s="32">
        <v>540.47</v>
      </c>
      <c r="E14" s="37"/>
    </row>
    <row r="15" spans="1:5" ht="15.75" customHeight="1">
      <c r="A15" s="33" t="s">
        <v>188</v>
      </c>
      <c r="B15" s="32"/>
      <c r="C15" s="37"/>
      <c r="D15" s="32">
        <v>28134</v>
      </c>
      <c r="E15" s="37"/>
    </row>
    <row r="16" spans="1:5" ht="24">
      <c r="A16" s="33" t="s">
        <v>200</v>
      </c>
      <c r="B16" s="32"/>
      <c r="C16" s="37"/>
      <c r="D16" s="32">
        <v>254.89</v>
      </c>
      <c r="E16" s="37"/>
    </row>
    <row r="17" spans="1:5" ht="12.75">
      <c r="A17" s="33" t="s">
        <v>175</v>
      </c>
      <c r="B17" s="32">
        <v>-43258.56</v>
      </c>
      <c r="C17" s="37">
        <v>193501.8</v>
      </c>
      <c r="D17" s="32">
        <v>288024.6</v>
      </c>
      <c r="E17" s="37">
        <v>-137781.36</v>
      </c>
    </row>
    <row r="18" spans="1:5" ht="12.75">
      <c r="A18" s="33" t="s">
        <v>176</v>
      </c>
      <c r="B18" s="32">
        <v>0.32</v>
      </c>
      <c r="C18" s="37">
        <v>59338.2</v>
      </c>
      <c r="D18" s="32">
        <v>59338.52</v>
      </c>
      <c r="E18" s="37">
        <v>0</v>
      </c>
    </row>
    <row r="19" spans="1:5" ht="12.75">
      <c r="A19" s="33" t="s">
        <v>177</v>
      </c>
      <c r="B19" s="32">
        <v>13781.38</v>
      </c>
      <c r="C19" s="37">
        <v>155629.5</v>
      </c>
      <c r="D19" s="32">
        <v>136536.99</v>
      </c>
      <c r="E19" s="37">
        <v>32873.890000000014</v>
      </c>
    </row>
    <row r="20" spans="1:5" ht="24">
      <c r="A20" s="33" t="s">
        <v>179</v>
      </c>
      <c r="B20" s="32">
        <v>-13441.33</v>
      </c>
      <c r="C20" s="37">
        <v>22846.2</v>
      </c>
      <c r="D20" s="32">
        <v>37814.54</v>
      </c>
      <c r="E20" s="37">
        <v>-28409.67</v>
      </c>
    </row>
    <row r="21" spans="1:5" ht="12.75">
      <c r="A21" s="33" t="s">
        <v>180</v>
      </c>
      <c r="B21" s="32">
        <v>3817.65</v>
      </c>
      <c r="C21" s="37">
        <v>20546.16</v>
      </c>
      <c r="D21" s="32">
        <v>21060.16</v>
      </c>
      <c r="E21" s="37">
        <v>3303.6500000000015</v>
      </c>
    </row>
    <row r="22" spans="1:5" ht="12.75">
      <c r="A22" s="29" t="s">
        <v>181</v>
      </c>
      <c r="B22" s="30">
        <f>SUM(B8:B21)</f>
        <v>-272398.43999999994</v>
      </c>
      <c r="C22" s="31">
        <f>SUM(C8:C21)</f>
        <v>789822.9</v>
      </c>
      <c r="D22" s="30">
        <f>D21+D20+D19+D18+D17+D9+D8</f>
        <v>1098356.68</v>
      </c>
      <c r="E22" s="31">
        <f>SUM(E7:E21)</f>
        <v>-580932.2199999999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-36988.49</v>
      </c>
      <c r="C8" s="37">
        <v>221424.3</v>
      </c>
      <c r="D8" s="32">
        <v>225339.3</v>
      </c>
      <c r="E8" s="37">
        <v>-40903.48999999999</v>
      </c>
    </row>
    <row r="9" spans="1:5" ht="12.75">
      <c r="A9" s="33" t="s">
        <v>167</v>
      </c>
      <c r="B9" s="32">
        <v>-594341.64</v>
      </c>
      <c r="C9" s="37">
        <v>531778.5</v>
      </c>
      <c r="D9" s="32">
        <v>1063118.6</v>
      </c>
      <c r="E9" s="37">
        <v>-1125681.7400000002</v>
      </c>
    </row>
    <row r="10" spans="1:5" ht="12.75">
      <c r="A10" s="33" t="s">
        <v>193</v>
      </c>
      <c r="B10" s="32"/>
      <c r="C10" s="37"/>
      <c r="D10" s="32">
        <v>3309.31</v>
      </c>
      <c r="E10" s="37"/>
    </row>
    <row r="11" spans="1:5" ht="12.75">
      <c r="A11" s="33" t="s">
        <v>194</v>
      </c>
      <c r="B11" s="32"/>
      <c r="C11" s="37"/>
      <c r="D11" s="32">
        <v>4125.03</v>
      </c>
      <c r="E11" s="37"/>
    </row>
    <row r="12" spans="1:5" ht="12.75">
      <c r="A12" s="33" t="s">
        <v>185</v>
      </c>
      <c r="B12" s="32"/>
      <c r="C12" s="37"/>
      <c r="D12" s="32">
        <v>23476.1</v>
      </c>
      <c r="E12" s="37"/>
    </row>
    <row r="13" spans="1:5" ht="12.75">
      <c r="A13" s="33" t="s">
        <v>186</v>
      </c>
      <c r="B13" s="32"/>
      <c r="C13" s="37"/>
      <c r="D13" s="32">
        <v>689.44</v>
      </c>
      <c r="E13" s="37"/>
    </row>
    <row r="14" spans="1:5" ht="12.75">
      <c r="A14" s="33" t="s">
        <v>196</v>
      </c>
      <c r="B14" s="32"/>
      <c r="C14" s="37"/>
      <c r="D14" s="32">
        <v>1243.33</v>
      </c>
      <c r="E14" s="37"/>
    </row>
    <row r="15" spans="1:5" ht="15.75" customHeight="1">
      <c r="A15" s="33" t="s">
        <v>188</v>
      </c>
      <c r="B15" s="32"/>
      <c r="C15" s="37"/>
      <c r="D15" s="32">
        <v>81702</v>
      </c>
      <c r="E15" s="37"/>
    </row>
    <row r="16" spans="1:5" ht="24">
      <c r="A16" s="33" t="s">
        <v>200</v>
      </c>
      <c r="B16" s="32"/>
      <c r="C16" s="37"/>
      <c r="D16" s="32">
        <v>586.4</v>
      </c>
      <c r="E16" s="37"/>
    </row>
    <row r="17" spans="1:5" ht="12.75">
      <c r="A17" s="33" t="s">
        <v>175</v>
      </c>
      <c r="B17" s="32">
        <v>-307237.46</v>
      </c>
      <c r="C17" s="37">
        <v>433908.12</v>
      </c>
      <c r="D17" s="32">
        <v>614176.18</v>
      </c>
      <c r="E17" s="37">
        <v>-487505.5200000001</v>
      </c>
    </row>
    <row r="18" spans="1:5" ht="12.75">
      <c r="A18" s="33" t="s">
        <v>176</v>
      </c>
      <c r="B18" s="32">
        <v>-5040.86</v>
      </c>
      <c r="C18" s="37">
        <v>133060.86</v>
      </c>
      <c r="D18" s="32">
        <v>132020.3</v>
      </c>
      <c r="E18" s="37">
        <v>-4000.300000000003</v>
      </c>
    </row>
    <row r="19" spans="1:5" ht="12.75">
      <c r="A19" s="33" t="s">
        <v>177</v>
      </c>
      <c r="B19" s="32">
        <v>10423.38</v>
      </c>
      <c r="C19" s="37">
        <v>334598.46</v>
      </c>
      <c r="D19" s="32">
        <v>314098.25</v>
      </c>
      <c r="E19" s="37">
        <v>30923.590000000026</v>
      </c>
    </row>
    <row r="20" spans="1:5" ht="24">
      <c r="A20" s="33" t="s">
        <v>179</v>
      </c>
      <c r="B20" s="32">
        <v>10191.54</v>
      </c>
      <c r="C20" s="37">
        <v>51230.04</v>
      </c>
      <c r="D20" s="32">
        <v>37814.54</v>
      </c>
      <c r="E20" s="37">
        <v>23607.04</v>
      </c>
    </row>
    <row r="21" spans="1:5" ht="12.75">
      <c r="A21" s="33" t="s">
        <v>180</v>
      </c>
      <c r="B21" s="32">
        <v>39666.75</v>
      </c>
      <c r="C21" s="37">
        <v>41749.32</v>
      </c>
      <c r="D21" s="32">
        <v>9017.75</v>
      </c>
      <c r="E21" s="37">
        <v>72398.32</v>
      </c>
    </row>
    <row r="22" spans="1:5" ht="12.75">
      <c r="A22" s="29" t="s">
        <v>181</v>
      </c>
      <c r="B22" s="30">
        <f>SUM(B8:B21)</f>
        <v>-883326.78</v>
      </c>
      <c r="C22" s="31">
        <f>SUM(C8:C21)</f>
        <v>1747749.5999999999</v>
      </c>
      <c r="D22" s="30">
        <f>D21+D20+D19+D18+D17+D8+D9</f>
        <v>2395584.92</v>
      </c>
      <c r="E22" s="31">
        <f>SUM(E8:E21)</f>
        <v>-1531162.1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8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-13795.41</v>
      </c>
      <c r="C8" s="37">
        <v>98408.28</v>
      </c>
      <c r="D8" s="32">
        <v>98665.26</v>
      </c>
      <c r="E8" s="32">
        <v>-14052.39</v>
      </c>
    </row>
    <row r="9" spans="1:5" ht="12.75">
      <c r="A9" s="33" t="s">
        <v>167</v>
      </c>
      <c r="B9" s="32">
        <v>-150707.25</v>
      </c>
      <c r="C9" s="37">
        <v>238527.9</v>
      </c>
      <c r="D9" s="32">
        <v>432020.79</v>
      </c>
      <c r="E9" s="32">
        <v>-344200.14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2719.8</v>
      </c>
      <c r="E11" s="32"/>
    </row>
    <row r="12" spans="1:5" ht="12.75">
      <c r="A12" s="33" t="s">
        <v>185</v>
      </c>
      <c r="B12" s="32"/>
      <c r="C12" s="37"/>
      <c r="D12" s="32">
        <v>10279.08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544.39</v>
      </c>
      <c r="E14" s="32"/>
    </row>
    <row r="15" spans="1:5" ht="12.75">
      <c r="A15" s="33" t="s">
        <v>447</v>
      </c>
      <c r="B15" s="32"/>
      <c r="C15" s="37"/>
      <c r="D15" s="32">
        <v>13230</v>
      </c>
      <c r="E15" s="32"/>
    </row>
    <row r="16" spans="1:5" ht="24">
      <c r="A16" s="33" t="s">
        <v>200</v>
      </c>
      <c r="B16" s="32"/>
      <c r="C16" s="37"/>
      <c r="D16" s="32">
        <v>256.75</v>
      </c>
      <c r="E16" s="32"/>
    </row>
    <row r="17" spans="1:5" ht="12.75">
      <c r="A17" s="33" t="s">
        <v>175</v>
      </c>
      <c r="B17" s="32">
        <v>607418.84</v>
      </c>
      <c r="C17" s="37">
        <v>192822</v>
      </c>
      <c r="D17" s="32">
        <v>9751</v>
      </c>
      <c r="E17" s="32">
        <v>790489.84</v>
      </c>
    </row>
    <row r="18" spans="1:5" ht="12.75">
      <c r="A18" s="33" t="s">
        <v>176</v>
      </c>
      <c r="B18" s="32">
        <v>-2099.65</v>
      </c>
      <c r="C18" s="37">
        <v>59131.62</v>
      </c>
      <c r="D18" s="32">
        <v>58897.77</v>
      </c>
      <c r="E18" s="32">
        <v>-1865.7999999999956</v>
      </c>
    </row>
    <row r="19" spans="1:5" ht="12.75">
      <c r="A19" s="33" t="s">
        <v>177</v>
      </c>
      <c r="B19" s="32">
        <v>11976.88</v>
      </c>
      <c r="C19" s="37">
        <v>155086.08</v>
      </c>
      <c r="D19" s="32">
        <v>137528.45</v>
      </c>
      <c r="E19" s="32">
        <v>29534.50999999998</v>
      </c>
    </row>
    <row r="20" spans="1:5" ht="24">
      <c r="A20" s="33" t="s">
        <v>179</v>
      </c>
      <c r="B20" s="32">
        <v>-14166.05</v>
      </c>
      <c r="C20" s="37">
        <v>22769.46</v>
      </c>
      <c r="D20" s="32">
        <v>37814.54</v>
      </c>
      <c r="E20" s="32">
        <v>-29211.13</v>
      </c>
    </row>
    <row r="21" spans="1:5" ht="12.75">
      <c r="A21" s="33" t="s">
        <v>180</v>
      </c>
      <c r="B21" s="32">
        <v>24077.36</v>
      </c>
      <c r="C21" s="37">
        <v>20474.16</v>
      </c>
      <c r="D21" s="32">
        <v>3458.88</v>
      </c>
      <c r="E21" s="32">
        <v>41092.64000000001</v>
      </c>
    </row>
    <row r="22" spans="1:5" ht="12.75">
      <c r="A22" s="29" t="s">
        <v>181</v>
      </c>
      <c r="B22" s="30">
        <f>SUM(B8:B21)</f>
        <v>462704.7199999999</v>
      </c>
      <c r="C22" s="31">
        <f>SUM(C8:C21)</f>
        <v>787219.4999999999</v>
      </c>
      <c r="D22" s="30">
        <f>D21+D20+D19+D18+D17+D9+D8</f>
        <v>778136.69</v>
      </c>
      <c r="E22" s="30">
        <f>SUM(E8:E21)</f>
        <v>471787.5299999999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-5104.89</v>
      </c>
      <c r="C8" s="37">
        <v>40546.56</v>
      </c>
      <c r="D8" s="32">
        <v>79659.48</v>
      </c>
      <c r="E8" s="32">
        <v>-44217.81</v>
      </c>
    </row>
    <row r="9" spans="1:5" ht="12.75">
      <c r="A9" s="33" t="s">
        <v>167</v>
      </c>
      <c r="B9" s="32">
        <v>-122695.8</v>
      </c>
      <c r="C9" s="37">
        <v>94248.42</v>
      </c>
      <c r="D9" s="32">
        <v>184497.36</v>
      </c>
      <c r="E9" s="32">
        <v>-212944.74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219.57</v>
      </c>
      <c r="E11" s="32"/>
    </row>
    <row r="12" spans="1:5" ht="12.75">
      <c r="A12" s="33" t="s">
        <v>185</v>
      </c>
      <c r="B12" s="32"/>
      <c r="C12" s="37"/>
      <c r="D12" s="32">
        <v>4149.53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5.75" customHeight="1">
      <c r="A14" s="33" t="s">
        <v>196</v>
      </c>
      <c r="B14" s="32"/>
      <c r="C14" s="37"/>
      <c r="D14" s="32">
        <v>219.77</v>
      </c>
      <c r="E14" s="32"/>
    </row>
    <row r="15" spans="1:5" ht="12.75">
      <c r="A15" s="33" t="s">
        <v>197</v>
      </c>
      <c r="B15" s="32"/>
      <c r="C15" s="37"/>
      <c r="D15" s="32">
        <v>12907.86</v>
      </c>
      <c r="E15" s="32"/>
    </row>
    <row r="16" spans="1:5" ht="24">
      <c r="A16" s="33" t="s">
        <v>189</v>
      </c>
      <c r="B16" s="32"/>
      <c r="C16" s="37"/>
      <c r="D16" s="32">
        <v>103.65</v>
      </c>
      <c r="E16" s="32"/>
    </row>
    <row r="17" spans="1:5" ht="12.75">
      <c r="A17" s="33" t="s">
        <v>175</v>
      </c>
      <c r="B17" s="32">
        <v>335222.32</v>
      </c>
      <c r="C17" s="37">
        <v>79455.96</v>
      </c>
      <c r="D17" s="32">
        <v>0</v>
      </c>
      <c r="E17" s="32">
        <v>414678.28</v>
      </c>
    </row>
    <row r="18" spans="1:5" ht="12.75">
      <c r="A18" s="33" t="s">
        <v>176</v>
      </c>
      <c r="B18" s="32">
        <v>0.02</v>
      </c>
      <c r="C18" s="37">
        <v>24365.64</v>
      </c>
      <c r="D18" s="32">
        <v>24365.62</v>
      </c>
      <c r="E18" s="32">
        <v>0.040000000000873115</v>
      </c>
    </row>
    <row r="19" spans="1:5" ht="12.75">
      <c r="A19" s="33" t="s">
        <v>177</v>
      </c>
      <c r="B19" s="32">
        <v>-1731.15</v>
      </c>
      <c r="C19" s="37">
        <v>55902.48</v>
      </c>
      <c r="D19" s="32">
        <v>55518.41</v>
      </c>
      <c r="E19" s="32">
        <v>-1347.0800000000017</v>
      </c>
    </row>
    <row r="20" spans="1:5" ht="12.75">
      <c r="A20" s="33" t="s">
        <v>178</v>
      </c>
      <c r="B20" s="32">
        <v>0</v>
      </c>
      <c r="C20" s="37">
        <v>414.24</v>
      </c>
      <c r="D20" s="32">
        <v>414.24</v>
      </c>
      <c r="E20" s="32">
        <v>0</v>
      </c>
    </row>
    <row r="21" spans="1:5" ht="24">
      <c r="A21" s="33" t="s">
        <v>179</v>
      </c>
      <c r="B21" s="32">
        <v>-25855.01</v>
      </c>
      <c r="C21" s="37">
        <v>9381.36</v>
      </c>
      <c r="D21" s="32">
        <v>37814.54</v>
      </c>
      <c r="E21" s="32">
        <v>-54288.19</v>
      </c>
    </row>
    <row r="22" spans="1:5" ht="12.75">
      <c r="A22" s="33" t="s">
        <v>180</v>
      </c>
      <c r="B22" s="32">
        <v>2872.9</v>
      </c>
      <c r="C22" s="37">
        <v>8285.16</v>
      </c>
      <c r="D22" s="32">
        <v>922.36</v>
      </c>
      <c r="E22" s="32">
        <v>10235.699999999999</v>
      </c>
    </row>
    <row r="23" spans="1:5" ht="12.75">
      <c r="A23" s="29" t="s">
        <v>181</v>
      </c>
      <c r="B23" s="30">
        <f>SUM(B8:B22)</f>
        <v>182708.38999999998</v>
      </c>
      <c r="C23" s="31">
        <f>SUM(C8:C22)</f>
        <v>312599.81999999995</v>
      </c>
      <c r="D23" s="30">
        <f>D22+D21+D20+D19+D18+D17+D9+D8</f>
        <v>383192.00999999995</v>
      </c>
      <c r="E23" s="30">
        <f>SUM(E8:E22)</f>
        <v>112116.20000000006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9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449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-34246.3</v>
      </c>
      <c r="C8" s="32">
        <v>228762.96</v>
      </c>
      <c r="D8" s="32">
        <v>218801.89</v>
      </c>
      <c r="E8" s="32">
        <v>-24285.23000000004</v>
      </c>
    </row>
    <row r="9" spans="1:5" ht="12.75">
      <c r="A9" s="33" t="s">
        <v>167</v>
      </c>
      <c r="B9" s="32">
        <v>-979431.71</v>
      </c>
      <c r="C9" s="32">
        <v>398629.53</v>
      </c>
      <c r="D9" s="32">
        <v>1020962.13</v>
      </c>
      <c r="E9" s="32">
        <v>-1601764.31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275.94</v>
      </c>
      <c r="E11" s="32"/>
    </row>
    <row r="12" spans="1:5" ht="12.75">
      <c r="A12" s="33" t="s">
        <v>203</v>
      </c>
      <c r="B12" s="32"/>
      <c r="C12" s="39"/>
      <c r="D12" s="32">
        <v>22786.3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1205.81</v>
      </c>
      <c r="E14" s="32"/>
    </row>
    <row r="15" spans="1:5" ht="15.75" customHeight="1">
      <c r="A15" s="33" t="s">
        <v>188</v>
      </c>
      <c r="B15" s="32"/>
      <c r="C15" s="39"/>
      <c r="D15" s="32">
        <v>51435</v>
      </c>
      <c r="E15" s="32"/>
    </row>
    <row r="16" spans="1:5" ht="24">
      <c r="A16" s="33" t="s">
        <v>189</v>
      </c>
      <c r="B16" s="32"/>
      <c r="C16" s="39"/>
      <c r="D16" s="32">
        <v>569.38</v>
      </c>
      <c r="E16" s="32"/>
    </row>
    <row r="17" spans="1:5" ht="12.75">
      <c r="A17" s="33" t="s">
        <v>175</v>
      </c>
      <c r="B17" s="32">
        <v>-249047.46</v>
      </c>
      <c r="C17" s="32">
        <v>448289.64</v>
      </c>
      <c r="D17" s="32">
        <v>544492.18</v>
      </c>
      <c r="E17" s="32">
        <v>-345250</v>
      </c>
    </row>
    <row r="18" spans="1:5" ht="12.75">
      <c r="A18" s="33" t="s">
        <v>176</v>
      </c>
      <c r="B18" s="32">
        <v>-18.99</v>
      </c>
      <c r="C18" s="32">
        <v>137470.68</v>
      </c>
      <c r="D18" s="32">
        <v>137451.69</v>
      </c>
      <c r="E18" s="32">
        <v>0</v>
      </c>
    </row>
    <row r="19" spans="1:5" ht="12.75">
      <c r="A19" s="33" t="s">
        <v>177</v>
      </c>
      <c r="B19" s="32">
        <v>-221465.22</v>
      </c>
      <c r="C19" s="32">
        <v>85324.62</v>
      </c>
      <c r="D19" s="32">
        <v>104985.5</v>
      </c>
      <c r="E19" s="32">
        <v>-241126.1</v>
      </c>
    </row>
    <row r="20" spans="1:5" ht="24">
      <c r="A20" s="33" t="s">
        <v>179</v>
      </c>
      <c r="B20" s="32">
        <v>10935.6</v>
      </c>
      <c r="C20" s="32">
        <v>52928.01</v>
      </c>
      <c r="D20" s="32">
        <v>37814.54</v>
      </c>
      <c r="E20" s="32">
        <v>26049.07</v>
      </c>
    </row>
    <row r="21" spans="1:5" ht="12.75">
      <c r="A21" s="33" t="s">
        <v>180</v>
      </c>
      <c r="B21" s="32">
        <v>34288.58</v>
      </c>
      <c r="C21" s="32">
        <v>43803.24</v>
      </c>
      <c r="D21" s="32">
        <v>16116.07</v>
      </c>
      <c r="E21" s="32">
        <v>61975.75000000001</v>
      </c>
    </row>
    <row r="22" spans="1:5" ht="12.75">
      <c r="A22" s="29" t="s">
        <v>181</v>
      </c>
      <c r="B22" s="30">
        <f>SUM(B8:B21)</f>
        <v>-1438985.4999999998</v>
      </c>
      <c r="C22" s="30">
        <f>SUM(C8:C21)</f>
        <v>1395208.6799999997</v>
      </c>
      <c r="D22" s="30">
        <f>D21+D20+D19+D18+D17+D9+D8</f>
        <v>2080624</v>
      </c>
      <c r="E22" s="30">
        <f>SUM(E8:E21)</f>
        <v>-2124400.8200000003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450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70971.02</v>
      </c>
      <c r="C8" s="37">
        <v>81075.18</v>
      </c>
      <c r="D8" s="32">
        <v>85600.67</v>
      </c>
      <c r="E8" s="32">
        <v>66445.53000000001</v>
      </c>
    </row>
    <row r="9" spans="1:5" ht="12.75">
      <c r="A9" s="33" t="s">
        <v>167</v>
      </c>
      <c r="B9" s="32">
        <v>-184872.67</v>
      </c>
      <c r="C9" s="37">
        <v>187747.44</v>
      </c>
      <c r="D9" s="32">
        <v>401377.64</v>
      </c>
      <c r="E9" s="32">
        <v>-398502.87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1178.58</v>
      </c>
      <c r="E11" s="32"/>
    </row>
    <row r="12" spans="1:5" ht="12.75">
      <c r="A12" s="33" t="s">
        <v>185</v>
      </c>
      <c r="B12" s="32"/>
      <c r="C12" s="37"/>
      <c r="D12" s="32">
        <v>8917.97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472.3</v>
      </c>
      <c r="E14" s="32"/>
    </row>
    <row r="15" spans="1:5" ht="12.75">
      <c r="A15" s="33" t="s">
        <v>188</v>
      </c>
      <c r="B15" s="32"/>
      <c r="C15" s="37"/>
      <c r="D15" s="32">
        <v>32968.74</v>
      </c>
      <c r="E15" s="32"/>
    </row>
    <row r="16" spans="1:5" ht="24">
      <c r="A16" s="33" t="s">
        <v>200</v>
      </c>
      <c r="B16" s="32"/>
      <c r="C16" s="37"/>
      <c r="D16" s="32">
        <v>222.77</v>
      </c>
      <c r="E16" s="32"/>
    </row>
    <row r="17" spans="1:5" ht="12.75">
      <c r="A17" s="33" t="s">
        <v>175</v>
      </c>
      <c r="B17" s="32">
        <v>4326.74</v>
      </c>
      <c r="C17" s="37">
        <v>158876.04</v>
      </c>
      <c r="D17" s="32">
        <v>467039.24</v>
      </c>
      <c r="E17" s="32">
        <v>-303836.45999999996</v>
      </c>
    </row>
    <row r="18" spans="1:5" ht="12.75">
      <c r="A18" s="33" t="s">
        <v>176</v>
      </c>
      <c r="B18" s="32">
        <v>4.43</v>
      </c>
      <c r="C18" s="37">
        <v>48720.3</v>
      </c>
      <c r="D18" s="32">
        <v>48715.87</v>
      </c>
      <c r="E18" s="32">
        <v>8.860000000000582</v>
      </c>
    </row>
    <row r="19" spans="1:5" ht="12.75">
      <c r="A19" s="33" t="s">
        <v>177</v>
      </c>
      <c r="B19" s="32">
        <v>-15114.11</v>
      </c>
      <c r="C19" s="37">
        <v>107750.58</v>
      </c>
      <c r="D19" s="32">
        <v>119318.02</v>
      </c>
      <c r="E19" s="32">
        <v>-26681.550000000003</v>
      </c>
    </row>
    <row r="20" spans="1:5" ht="24">
      <c r="A20" s="33" t="s">
        <v>179</v>
      </c>
      <c r="B20" s="32">
        <v>-17401.52</v>
      </c>
      <c r="C20" s="37">
        <v>18758.1</v>
      </c>
      <c r="D20" s="32">
        <v>37814.54</v>
      </c>
      <c r="E20" s="32">
        <v>-36457.96000000001</v>
      </c>
    </row>
    <row r="21" spans="1:5" ht="12.75">
      <c r="A21" s="33" t="s">
        <v>180</v>
      </c>
      <c r="B21" s="32">
        <v>2598.55</v>
      </c>
      <c r="C21" s="37">
        <v>2997.24</v>
      </c>
      <c r="D21" s="32">
        <v>2997.24</v>
      </c>
      <c r="E21" s="32">
        <v>2598.55</v>
      </c>
    </row>
    <row r="22" spans="1:5" ht="12.75">
      <c r="A22" s="29" t="s">
        <v>181</v>
      </c>
      <c r="B22" s="30">
        <f>SUM(B8:B21)</f>
        <v>-139487.56000000003</v>
      </c>
      <c r="C22" s="31">
        <f>SUM(C8:C21)</f>
        <v>605924.88</v>
      </c>
      <c r="D22" s="30">
        <f>D21+D20+D19+D18+D17+D9+D8</f>
        <v>1162863.2199999997</v>
      </c>
      <c r="E22" s="30">
        <f>SUM(E8:E21)</f>
        <v>-696425.8999999999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451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-12303.9</v>
      </c>
      <c r="C8" s="37">
        <v>79124.4</v>
      </c>
      <c r="D8" s="32">
        <v>80885.02</v>
      </c>
      <c r="E8" s="32">
        <v>-14064.520000000004</v>
      </c>
    </row>
    <row r="9" spans="1:5" ht="12.75">
      <c r="A9" s="33" t="s">
        <v>167</v>
      </c>
      <c r="B9" s="32">
        <v>-167362.17</v>
      </c>
      <c r="C9" s="37">
        <v>188903.47</v>
      </c>
      <c r="D9" s="32">
        <v>354429.69</v>
      </c>
      <c r="E9" s="32">
        <v>-332888.39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735.84</v>
      </c>
      <c r="E11" s="32"/>
    </row>
    <row r="12" spans="1:5" ht="12.75">
      <c r="A12" s="33" t="s">
        <v>203</v>
      </c>
      <c r="B12" s="32"/>
      <c r="C12" s="37"/>
      <c r="D12" s="32">
        <v>8426.69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446.29</v>
      </c>
      <c r="E14" s="32"/>
    </row>
    <row r="15" spans="1:5" ht="12.75">
      <c r="A15" s="33" t="s">
        <v>197</v>
      </c>
      <c r="B15" s="32"/>
      <c r="C15" s="37"/>
      <c r="D15" s="32">
        <v>17633.69</v>
      </c>
      <c r="E15" s="32"/>
    </row>
    <row r="16" spans="1:5" ht="24">
      <c r="A16" s="33" t="s">
        <v>189</v>
      </c>
      <c r="B16" s="32"/>
      <c r="C16" s="37"/>
      <c r="D16" s="32">
        <v>210.5</v>
      </c>
      <c r="E16" s="32"/>
    </row>
    <row r="17" spans="1:5" ht="12.75">
      <c r="A17" s="33" t="s">
        <v>175</v>
      </c>
      <c r="B17" s="32">
        <v>457962.27</v>
      </c>
      <c r="C17" s="37">
        <v>155053.44</v>
      </c>
      <c r="D17" s="32">
        <v>694972.13</v>
      </c>
      <c r="E17" s="32">
        <v>-81956.42000000004</v>
      </c>
    </row>
    <row r="18" spans="1:5" ht="12.75">
      <c r="A18" s="33" t="s">
        <v>176</v>
      </c>
      <c r="B18" s="32">
        <v>-0.23</v>
      </c>
      <c r="C18" s="37">
        <v>47547.96</v>
      </c>
      <c r="D18" s="32">
        <v>47547.73</v>
      </c>
      <c r="E18" s="32">
        <v>0</v>
      </c>
    </row>
    <row r="19" spans="1:5" ht="12.75">
      <c r="A19" s="33" t="s">
        <v>177</v>
      </c>
      <c r="B19" s="32">
        <v>-4634.77</v>
      </c>
      <c r="C19" s="37">
        <v>111850.14</v>
      </c>
      <c r="D19" s="32">
        <v>112744.94</v>
      </c>
      <c r="E19" s="32">
        <v>-5529.570000000007</v>
      </c>
    </row>
    <row r="20" spans="1:5" ht="24">
      <c r="A20" s="33" t="s">
        <v>179</v>
      </c>
      <c r="B20" s="32">
        <v>-17727.96</v>
      </c>
      <c r="C20" s="37">
        <v>18306.72</v>
      </c>
      <c r="D20" s="32">
        <v>37814.54</v>
      </c>
      <c r="E20" s="32">
        <v>-37235.78</v>
      </c>
    </row>
    <row r="21" spans="1:5" ht="12.75">
      <c r="A21" s="33" t="s">
        <v>211</v>
      </c>
      <c r="B21" s="32">
        <v>50939.57</v>
      </c>
      <c r="C21" s="37">
        <v>90623.03</v>
      </c>
      <c r="D21" s="32">
        <v>83192.14</v>
      </c>
      <c r="E21" s="32">
        <v>58370.46000000001</v>
      </c>
    </row>
    <row r="22" spans="1:5" ht="12.75">
      <c r="A22" s="33" t="s">
        <v>180</v>
      </c>
      <c r="B22" s="32">
        <v>11329.16</v>
      </c>
      <c r="C22" s="37">
        <v>16286.52</v>
      </c>
      <c r="D22" s="32">
        <v>922.36</v>
      </c>
      <c r="E22" s="32">
        <v>26693.32</v>
      </c>
    </row>
    <row r="23" spans="1:5" ht="12.75">
      <c r="A23" s="29" t="s">
        <v>181</v>
      </c>
      <c r="B23" s="30">
        <f>SUM(B7:B22)</f>
        <v>318201.97</v>
      </c>
      <c r="C23" s="31">
        <f>SUM(C8:C22)</f>
        <v>707695.68</v>
      </c>
      <c r="D23" s="30">
        <f>D22+D21+D20+D19+D18+D17+D8+D9</f>
        <v>1412508.55</v>
      </c>
      <c r="E23" s="30">
        <f>SUM(E8:E22)</f>
        <v>-386610.9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452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-46499.55</v>
      </c>
      <c r="C8" s="32">
        <v>211940.45</v>
      </c>
      <c r="D8" s="32">
        <v>228864.53</v>
      </c>
      <c r="E8" s="32">
        <v>-63423.629999999976</v>
      </c>
    </row>
    <row r="9" spans="1:5" ht="12.75">
      <c r="A9" s="33" t="s">
        <v>167</v>
      </c>
      <c r="B9" s="32">
        <v>-555814.42</v>
      </c>
      <c r="C9" s="32">
        <v>516040.89</v>
      </c>
      <c r="D9" s="32">
        <v>1359899.22</v>
      </c>
      <c r="E9" s="32">
        <v>-1399672.75</v>
      </c>
    </row>
    <row r="10" spans="1:5" ht="12.75">
      <c r="A10" s="33" t="s">
        <v>183</v>
      </c>
      <c r="B10" s="32"/>
      <c r="C10" s="39"/>
      <c r="D10" s="32">
        <v>3305.53</v>
      </c>
      <c r="E10" s="32"/>
    </row>
    <row r="11" spans="1:5" ht="12.75">
      <c r="A11" s="33" t="s">
        <v>184</v>
      </c>
      <c r="B11" s="32"/>
      <c r="C11" s="39"/>
      <c r="D11" s="32">
        <v>1767.87</v>
      </c>
      <c r="E11" s="32"/>
    </row>
    <row r="12" spans="1:5" ht="12.75">
      <c r="A12" s="33" t="s">
        <v>203</v>
      </c>
      <c r="B12" s="32"/>
      <c r="C12" s="39"/>
      <c r="D12" s="32">
        <v>23843.2</v>
      </c>
      <c r="E12" s="32"/>
    </row>
    <row r="13" spans="1:5" ht="12.75">
      <c r="A13" s="33" t="s">
        <v>186</v>
      </c>
      <c r="B13" s="32"/>
      <c r="C13" s="39"/>
      <c r="D13" s="32">
        <v>686.68</v>
      </c>
      <c r="E13" s="32"/>
    </row>
    <row r="14" spans="1:5" ht="12.75">
      <c r="A14" s="33" t="s">
        <v>187</v>
      </c>
      <c r="B14" s="32"/>
      <c r="C14" s="39"/>
      <c r="D14" s="32">
        <v>1262.77</v>
      </c>
      <c r="E14" s="32"/>
    </row>
    <row r="15" spans="1:5" ht="15.75" customHeight="1">
      <c r="A15" s="33" t="s">
        <v>197</v>
      </c>
      <c r="B15" s="32"/>
      <c r="C15" s="39"/>
      <c r="D15" s="32">
        <v>185703.34</v>
      </c>
      <c r="E15" s="32"/>
    </row>
    <row r="16" spans="1:5" ht="24">
      <c r="A16" s="33" t="s">
        <v>200</v>
      </c>
      <c r="B16" s="32"/>
      <c r="C16" s="39"/>
      <c r="D16" s="32">
        <v>595.4</v>
      </c>
      <c r="E16" s="32"/>
    </row>
    <row r="17" spans="1:5" ht="12.75">
      <c r="A17" s="33" t="s">
        <v>175</v>
      </c>
      <c r="B17" s="32">
        <v>12220.82</v>
      </c>
      <c r="C17" s="32">
        <v>415283.66</v>
      </c>
      <c r="D17" s="32">
        <v>186273.75</v>
      </c>
      <c r="E17" s="32">
        <v>241230.73</v>
      </c>
    </row>
    <row r="18" spans="1:5" ht="12.75">
      <c r="A18" s="33" t="s">
        <v>176</v>
      </c>
      <c r="B18" s="32">
        <v>-2056.9</v>
      </c>
      <c r="C18" s="32">
        <v>127353.76</v>
      </c>
      <c r="D18" s="32">
        <v>125296.86</v>
      </c>
      <c r="E18" s="32">
        <v>0</v>
      </c>
    </row>
    <row r="19" spans="1:5" ht="12.75">
      <c r="A19" s="33" t="s">
        <v>177</v>
      </c>
      <c r="B19" s="32">
        <v>-16288.44</v>
      </c>
      <c r="C19" s="32">
        <v>313021.35</v>
      </c>
      <c r="D19" s="32">
        <v>319011.84</v>
      </c>
      <c r="E19" s="32">
        <v>-22278.93000000005</v>
      </c>
    </row>
    <row r="20" spans="1:5" ht="12.75">
      <c r="A20" s="33" t="s">
        <v>178</v>
      </c>
      <c r="B20" s="32">
        <v>-4608.2</v>
      </c>
      <c r="C20" s="32">
        <v>1697.64</v>
      </c>
      <c r="D20" s="32">
        <v>6810</v>
      </c>
      <c r="E20" s="32">
        <v>-9720.56</v>
      </c>
    </row>
    <row r="21" spans="1:5" ht="24">
      <c r="A21" s="33" t="s">
        <v>179</v>
      </c>
      <c r="B21" s="32">
        <v>5726.29</v>
      </c>
      <c r="C21" s="32">
        <v>47763.65</v>
      </c>
      <c r="D21" s="32">
        <v>37818.62</v>
      </c>
      <c r="E21" s="32">
        <v>15671.32</v>
      </c>
    </row>
    <row r="22" spans="1:5" ht="12.75">
      <c r="A22" s="33" t="s">
        <v>211</v>
      </c>
      <c r="B22" s="32">
        <v>97663.14</v>
      </c>
      <c r="C22" s="32">
        <v>113165.76</v>
      </c>
      <c r="D22" s="32">
        <v>83192.21</v>
      </c>
      <c r="E22" s="32">
        <v>127636.68999999999</v>
      </c>
    </row>
    <row r="23" spans="1:5" ht="12.75">
      <c r="A23" s="33" t="s">
        <v>180</v>
      </c>
      <c r="B23" s="32">
        <v>41335.93</v>
      </c>
      <c r="C23" s="32">
        <v>43804.43</v>
      </c>
      <c r="D23" s="32">
        <v>22949.17</v>
      </c>
      <c r="E23" s="32">
        <v>62191.19</v>
      </c>
    </row>
    <row r="24" spans="1:5" ht="12.75">
      <c r="A24" s="29" t="s">
        <v>181</v>
      </c>
      <c r="B24" s="30">
        <f>SUM(B8:B23)</f>
        <v>-468321.33</v>
      </c>
      <c r="C24" s="30">
        <f>SUM(C8:C23)</f>
        <v>1790071.5899999996</v>
      </c>
      <c r="D24" s="30">
        <f>D23+D22+D21+D20+D19+D18+D17+D8+D9</f>
        <v>2370116.2</v>
      </c>
      <c r="E24" s="30">
        <f>SUM(E8:E23)</f>
        <v>-1048365.9400000002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00390625" style="47" customWidth="1"/>
    <col min="2" max="2" width="13.57421875" style="47" customWidth="1"/>
    <col min="3" max="3" width="13.421875" style="47" customWidth="1"/>
    <col min="4" max="4" width="12.421875" style="47" customWidth="1"/>
    <col min="5" max="5" width="14.140625" style="47" customWidth="1"/>
    <col min="6" max="16384" width="9.140625" style="47" customWidth="1"/>
  </cols>
  <sheetData>
    <row r="1" spans="1:5" ht="15">
      <c r="A1" s="48" t="s">
        <v>155</v>
      </c>
      <c r="B1" s="49" t="s">
        <v>156</v>
      </c>
      <c r="C1" s="50"/>
      <c r="D1" s="50"/>
      <c r="E1" s="50"/>
    </row>
    <row r="2" spans="1:5" ht="12">
      <c r="A2" s="51"/>
      <c r="B2" s="49"/>
      <c r="C2" s="50"/>
      <c r="D2" s="50"/>
      <c r="E2" s="50"/>
    </row>
    <row r="3" spans="1:5" ht="12">
      <c r="A3" s="51"/>
      <c r="B3" s="49"/>
      <c r="C3" s="50"/>
      <c r="D3" s="50"/>
      <c r="E3" s="50"/>
    </row>
    <row r="4" spans="1:5" ht="12">
      <c r="A4" s="52" t="s">
        <v>157</v>
      </c>
      <c r="B4" s="62" t="s">
        <v>453</v>
      </c>
      <c r="C4" s="62"/>
      <c r="D4" s="62"/>
      <c r="E4" s="53"/>
    </row>
    <row r="5" spans="1:5" ht="12">
      <c r="A5" s="52" t="s">
        <v>159</v>
      </c>
      <c r="B5" s="54" t="s">
        <v>160</v>
      </c>
      <c r="C5" s="50"/>
      <c r="D5" s="50"/>
      <c r="E5" s="50"/>
    </row>
    <row r="6" spans="1:5" ht="12">
      <c r="A6" s="55"/>
      <c r="B6" s="54"/>
      <c r="C6" s="50"/>
      <c r="D6" s="50"/>
      <c r="E6" s="50"/>
    </row>
    <row r="7" spans="1:5" ht="48">
      <c r="A7" s="56" t="s">
        <v>161</v>
      </c>
      <c r="B7" s="57" t="s">
        <v>162</v>
      </c>
      <c r="C7" s="57" t="s">
        <v>163</v>
      </c>
      <c r="D7" s="57" t="s">
        <v>164</v>
      </c>
      <c r="E7" s="57" t="s">
        <v>165</v>
      </c>
    </row>
    <row r="8" spans="1:5" ht="12">
      <c r="A8" s="33" t="s">
        <v>166</v>
      </c>
      <c r="B8" s="32">
        <v>-11748.2</v>
      </c>
      <c r="C8" s="32">
        <v>604074.51</v>
      </c>
      <c r="D8" s="32">
        <v>612554.77</v>
      </c>
      <c r="E8" s="32">
        <v>-20228.459999999963</v>
      </c>
    </row>
    <row r="9" spans="1:5" ht="12">
      <c r="A9" s="33" t="s">
        <v>167</v>
      </c>
      <c r="B9" s="32">
        <v>-330150.86</v>
      </c>
      <c r="C9" s="32">
        <v>1485462.75</v>
      </c>
      <c r="D9" s="32">
        <v>2663470.43</v>
      </c>
      <c r="E9" s="32">
        <v>-1508158.54</v>
      </c>
    </row>
    <row r="10" spans="1:5" ht="12">
      <c r="A10" s="33" t="s">
        <v>183</v>
      </c>
      <c r="B10" s="32"/>
      <c r="C10" s="39"/>
      <c r="D10" s="32">
        <v>3091.59</v>
      </c>
      <c r="E10" s="32"/>
    </row>
    <row r="11" spans="1:5" ht="12">
      <c r="A11" s="33" t="s">
        <v>454</v>
      </c>
      <c r="B11" s="32"/>
      <c r="C11" s="39"/>
      <c r="D11" s="32">
        <v>593.19</v>
      </c>
      <c r="E11" s="32"/>
    </row>
    <row r="12" spans="1:5" ht="12">
      <c r="A12" s="33" t="s">
        <v>185</v>
      </c>
      <c r="B12" s="32"/>
      <c r="C12" s="39"/>
      <c r="D12" s="32">
        <v>63813.53</v>
      </c>
      <c r="E12" s="32"/>
    </row>
    <row r="13" spans="1:5" ht="12">
      <c r="A13" s="33" t="s">
        <v>186</v>
      </c>
      <c r="B13" s="32"/>
      <c r="C13" s="39"/>
      <c r="D13" s="32">
        <v>689.44</v>
      </c>
      <c r="E13" s="32"/>
    </row>
    <row r="14" spans="1:5" ht="12">
      <c r="A14" s="33" t="s">
        <v>187</v>
      </c>
      <c r="B14" s="32"/>
      <c r="C14" s="39"/>
      <c r="D14" s="32">
        <v>3379.31</v>
      </c>
      <c r="E14" s="32"/>
    </row>
    <row r="15" spans="1:5" ht="12">
      <c r="A15" s="33" t="s">
        <v>455</v>
      </c>
      <c r="B15" s="32"/>
      <c r="C15" s="39"/>
      <c r="D15" s="32">
        <v>141453</v>
      </c>
      <c r="E15" s="32"/>
    </row>
    <row r="16" spans="1:5" ht="24">
      <c r="A16" s="33" t="s">
        <v>200</v>
      </c>
      <c r="B16" s="32"/>
      <c r="C16" s="39"/>
      <c r="D16" s="32">
        <v>1594.04</v>
      </c>
      <c r="E16" s="32"/>
    </row>
    <row r="17" spans="1:5" ht="12">
      <c r="A17" s="33" t="s">
        <v>175</v>
      </c>
      <c r="B17" s="32">
        <v>183822.24</v>
      </c>
      <c r="C17" s="32"/>
      <c r="D17" s="32">
        <v>2058267.97</v>
      </c>
      <c r="E17" s="32">
        <v>-690849.68</v>
      </c>
    </row>
    <row r="18" spans="1:5" ht="12">
      <c r="A18" s="33" t="s">
        <v>176</v>
      </c>
      <c r="B18" s="32">
        <v>0</v>
      </c>
      <c r="C18" s="32"/>
      <c r="D18" s="32">
        <v>362968.77</v>
      </c>
      <c r="E18" s="32">
        <v>0</v>
      </c>
    </row>
    <row r="19" spans="1:5" ht="12">
      <c r="A19" s="33" t="s">
        <v>177</v>
      </c>
      <c r="B19" s="32">
        <v>-33163.36</v>
      </c>
      <c r="C19" s="32"/>
      <c r="D19" s="32">
        <v>853834.12</v>
      </c>
      <c r="E19" s="32">
        <v>-87581.79999999993</v>
      </c>
    </row>
    <row r="20" spans="1:5" ht="12">
      <c r="A20" s="33" t="s">
        <v>178</v>
      </c>
      <c r="B20" s="32"/>
      <c r="C20" s="32"/>
      <c r="D20" s="32">
        <v>85.4</v>
      </c>
      <c r="E20" s="32">
        <v>0</v>
      </c>
    </row>
    <row r="21" spans="1:5" ht="24">
      <c r="A21" s="33" t="s">
        <v>179</v>
      </c>
      <c r="B21" s="32">
        <v>19027.49</v>
      </c>
      <c r="C21" s="32"/>
      <c r="D21" s="32">
        <v>37814.54</v>
      </c>
      <c r="E21" s="32">
        <v>120982.18999999997</v>
      </c>
    </row>
    <row r="22" spans="1:5" ht="12">
      <c r="A22" s="33" t="s">
        <v>211</v>
      </c>
      <c r="B22" s="32">
        <v>-2105.58</v>
      </c>
      <c r="C22" s="32"/>
      <c r="D22" s="32">
        <v>181801.1</v>
      </c>
      <c r="E22" s="32">
        <v>32416.21000000002</v>
      </c>
    </row>
    <row r="23" spans="1:5" ht="12">
      <c r="A23" s="33" t="s">
        <v>180</v>
      </c>
      <c r="B23" s="32">
        <v>21336.4</v>
      </c>
      <c r="C23" s="32"/>
      <c r="D23" s="32">
        <v>23174.97</v>
      </c>
      <c r="E23" s="32">
        <v>123836.44</v>
      </c>
    </row>
    <row r="24" spans="1:5" ht="12">
      <c r="A24" s="29" t="s">
        <v>181</v>
      </c>
      <c r="B24" s="30">
        <f>SUM(B8:B23)</f>
        <v>-152981.87</v>
      </c>
      <c r="C24" s="30">
        <f>SUM(C8:C23)</f>
        <v>2089537.26</v>
      </c>
      <c r="D24" s="30">
        <f>D8+D9+D17+D18+D19+D20+D21+D22+D23</f>
        <v>6793972.069999999</v>
      </c>
      <c r="E24" s="30">
        <f>SUM(E8:E23)</f>
        <v>-2029583.6400000001</v>
      </c>
    </row>
    <row r="25" spans="2:5" ht="12">
      <c r="B25" s="58"/>
      <c r="C25" s="58"/>
      <c r="D25" s="58"/>
      <c r="E25" s="58"/>
    </row>
    <row r="26" spans="2:5" ht="12">
      <c r="B26" s="58"/>
      <c r="C26" s="58"/>
      <c r="D26" s="58"/>
      <c r="E26" s="58"/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-39641.12</v>
      </c>
      <c r="C8" s="32">
        <v>204487.68</v>
      </c>
      <c r="D8" s="32">
        <v>203617.41</v>
      </c>
      <c r="E8" s="32">
        <v>-38770.850000000006</v>
      </c>
    </row>
    <row r="9" spans="1:5" ht="12.75">
      <c r="A9" s="33" t="s">
        <v>167</v>
      </c>
      <c r="B9" s="32">
        <v>-582397.61</v>
      </c>
      <c r="C9" s="32">
        <v>479750.3</v>
      </c>
      <c r="D9" s="32">
        <v>908510.01</v>
      </c>
      <c r="E9" s="32">
        <v>-1011157.32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1340.22</v>
      </c>
      <c r="E11" s="32"/>
    </row>
    <row r="12" spans="1:5" ht="12.75">
      <c r="A12" s="33" t="s">
        <v>185</v>
      </c>
      <c r="B12" s="32"/>
      <c r="C12" s="39"/>
      <c r="D12" s="32">
        <v>21213.08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5.75" customHeight="1">
      <c r="A14" s="33" t="s">
        <v>187</v>
      </c>
      <c r="B14" s="32"/>
      <c r="C14" s="39"/>
      <c r="D14" s="32">
        <v>1123.47</v>
      </c>
      <c r="E14" s="32"/>
    </row>
    <row r="15" spans="1:5" ht="12.75">
      <c r="A15" s="33" t="s">
        <v>197</v>
      </c>
      <c r="B15" s="32"/>
      <c r="C15" s="39"/>
      <c r="D15" s="32">
        <v>71631</v>
      </c>
      <c r="E15" s="32"/>
    </row>
    <row r="16" spans="1:5" ht="24">
      <c r="A16" s="33" t="s">
        <v>200</v>
      </c>
      <c r="B16" s="32"/>
      <c r="C16" s="39"/>
      <c r="D16" s="32">
        <v>529.87</v>
      </c>
      <c r="E16" s="32"/>
    </row>
    <row r="17" spans="1:5" ht="12.75">
      <c r="A17" s="33" t="s">
        <v>175</v>
      </c>
      <c r="B17" s="32">
        <v>-655242.37</v>
      </c>
      <c r="C17" s="32">
        <v>400718.1</v>
      </c>
      <c r="D17" s="32">
        <v>758304.71</v>
      </c>
      <c r="E17" s="32">
        <v>-1012828.98</v>
      </c>
    </row>
    <row r="18" spans="1:5" ht="12.75">
      <c r="A18" s="33" t="s">
        <v>176</v>
      </c>
      <c r="B18" s="32">
        <v>-15599.96</v>
      </c>
      <c r="C18" s="32">
        <v>122882.94</v>
      </c>
      <c r="D18" s="32">
        <v>122182.2</v>
      </c>
      <c r="E18" s="32">
        <v>-14899.219999999987</v>
      </c>
    </row>
    <row r="19" spans="1:5" ht="12.75">
      <c r="A19" s="33" t="s">
        <v>177</v>
      </c>
      <c r="B19" s="32">
        <v>-5674.46</v>
      </c>
      <c r="C19" s="32">
        <v>280354.08</v>
      </c>
      <c r="D19" s="32">
        <v>285472.86</v>
      </c>
      <c r="E19" s="32">
        <v>-10793.23999999999</v>
      </c>
    </row>
    <row r="20" spans="1:5" ht="12.75">
      <c r="A20" s="33" t="s">
        <v>178</v>
      </c>
      <c r="B20" s="32"/>
      <c r="C20" s="32">
        <v>116.45</v>
      </c>
      <c r="D20" s="32">
        <v>116.45</v>
      </c>
      <c r="E20" s="32">
        <v>0</v>
      </c>
    </row>
    <row r="21" spans="1:5" ht="24">
      <c r="A21" s="33" t="s">
        <v>179</v>
      </c>
      <c r="B21" s="32">
        <v>4419.22</v>
      </c>
      <c r="C21" s="32">
        <v>47311.98</v>
      </c>
      <c r="D21" s="32">
        <v>100001.54</v>
      </c>
      <c r="E21" s="32">
        <v>-48270.33999999999</v>
      </c>
    </row>
    <row r="22" spans="1:5" ht="12.75">
      <c r="A22" s="33" t="s">
        <v>211</v>
      </c>
      <c r="B22" s="32">
        <v>-120071.01</v>
      </c>
      <c r="C22" s="32">
        <v>5200</v>
      </c>
      <c r="D22" s="32">
        <v>2360.43</v>
      </c>
      <c r="E22" s="32">
        <v>-117231.43999999999</v>
      </c>
    </row>
    <row r="23" spans="1:5" ht="12.75">
      <c r="A23" s="33" t="s">
        <v>180</v>
      </c>
      <c r="B23" s="32">
        <v>9336.53</v>
      </c>
      <c r="C23" s="32">
        <v>41970.06</v>
      </c>
      <c r="D23" s="32">
        <v>34096.81</v>
      </c>
      <c r="E23" s="32">
        <v>17209.78</v>
      </c>
    </row>
    <row r="24" spans="1:5" ht="28.5" customHeight="1">
      <c r="A24" s="29" t="s">
        <v>181</v>
      </c>
      <c r="B24" s="30">
        <f>SUM(B8:B23)</f>
        <v>-1404870.78</v>
      </c>
      <c r="C24" s="30">
        <f>SUM(C8:C23)</f>
        <v>1582791.59</v>
      </c>
      <c r="D24" s="30">
        <f>D23+D22+D21+D20+D19+D18+D17+D8+D9</f>
        <v>2414662.42</v>
      </c>
      <c r="E24" s="30">
        <f>B24+C24-D24</f>
        <v>-2236741.61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-36667.25</v>
      </c>
      <c r="C8" s="32">
        <v>213270</v>
      </c>
      <c r="D8" s="32">
        <v>219067.31</v>
      </c>
      <c r="E8" s="32">
        <v>-42464.56</v>
      </c>
    </row>
    <row r="9" spans="1:5" ht="12.75">
      <c r="A9" s="33" t="s">
        <v>167</v>
      </c>
      <c r="B9" s="32">
        <v>-252538.74</v>
      </c>
      <c r="C9" s="32">
        <v>500423.35</v>
      </c>
      <c r="D9" s="32">
        <v>1034538.84</v>
      </c>
      <c r="E9" s="32">
        <v>-786654.23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875.88</v>
      </c>
      <c r="E11" s="32"/>
    </row>
    <row r="12" spans="1:5" ht="12.75">
      <c r="A12" s="33" t="s">
        <v>185</v>
      </c>
      <c r="B12" s="32"/>
      <c r="C12" s="39"/>
      <c r="D12" s="32">
        <v>22822.67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5.75" customHeight="1">
      <c r="A14" s="33" t="s">
        <v>196</v>
      </c>
      <c r="B14" s="32"/>
      <c r="C14" s="39"/>
      <c r="D14" s="32">
        <v>1208.73</v>
      </c>
      <c r="E14" s="32"/>
    </row>
    <row r="15" spans="1:5" ht="12.75">
      <c r="A15" s="33" t="s">
        <v>188</v>
      </c>
      <c r="B15" s="32"/>
      <c r="C15" s="39"/>
      <c r="D15" s="32">
        <v>104550.15</v>
      </c>
      <c r="E15" s="32"/>
    </row>
    <row r="16" spans="1:5" ht="24">
      <c r="A16" s="33" t="s">
        <v>200</v>
      </c>
      <c r="B16" s="32"/>
      <c r="C16" s="39"/>
      <c r="D16" s="32">
        <v>570.07</v>
      </c>
      <c r="E16" s="32"/>
    </row>
    <row r="17" spans="1:5" ht="12.75">
      <c r="A17" s="33" t="s">
        <v>175</v>
      </c>
      <c r="B17" s="32">
        <v>-268201.79</v>
      </c>
      <c r="C17" s="32"/>
      <c r="D17" s="32">
        <v>169998.62</v>
      </c>
      <c r="E17" s="32">
        <v>-20273.409999999974</v>
      </c>
    </row>
    <row r="18" spans="1:5" ht="12.75">
      <c r="A18" s="33" t="s">
        <v>176</v>
      </c>
      <c r="B18" s="32">
        <v>-146.28</v>
      </c>
      <c r="C18" s="32"/>
      <c r="D18" s="32">
        <v>128013.72</v>
      </c>
      <c r="E18" s="32">
        <v>0</v>
      </c>
    </row>
    <row r="19" spans="1:5" ht="12.75">
      <c r="A19" s="33" t="s">
        <v>210</v>
      </c>
      <c r="B19" s="32">
        <v>0</v>
      </c>
      <c r="C19" s="32">
        <v>4110</v>
      </c>
      <c r="D19" s="32">
        <v>4110</v>
      </c>
      <c r="E19" s="32">
        <v>0</v>
      </c>
    </row>
    <row r="20" spans="1:5" ht="12.75">
      <c r="A20" s="33" t="s">
        <v>177</v>
      </c>
      <c r="B20" s="32">
        <v>-29174.58</v>
      </c>
      <c r="C20" s="32">
        <v>285923.94</v>
      </c>
      <c r="D20" s="32">
        <v>305355.81</v>
      </c>
      <c r="E20" s="32">
        <v>-48606.45000000001</v>
      </c>
    </row>
    <row r="21" spans="1:5" ht="12.75">
      <c r="A21" s="33" t="s">
        <v>178</v>
      </c>
      <c r="B21" s="32">
        <v>0</v>
      </c>
      <c r="C21" s="32">
        <v>328.68</v>
      </c>
      <c r="D21" s="32">
        <v>328.68</v>
      </c>
      <c r="E21" s="32">
        <v>0</v>
      </c>
    </row>
    <row r="22" spans="1:5" ht="24">
      <c r="A22" s="33" t="s">
        <v>179</v>
      </c>
      <c r="B22" s="32">
        <v>10617.2</v>
      </c>
      <c r="C22" s="32">
        <v>49343.39</v>
      </c>
      <c r="D22" s="32">
        <v>102110.54</v>
      </c>
      <c r="E22" s="32">
        <v>-42149.95</v>
      </c>
    </row>
    <row r="23" spans="1:5" ht="12.75">
      <c r="A23" s="33" t="s">
        <v>211</v>
      </c>
      <c r="B23" s="32">
        <v>176771.07</v>
      </c>
      <c r="C23" s="32">
        <v>221023.8</v>
      </c>
      <c r="D23" s="32">
        <v>126907.33</v>
      </c>
      <c r="E23" s="32">
        <v>270887.54</v>
      </c>
    </row>
    <row r="24" spans="1:5" ht="28.5" customHeight="1">
      <c r="A24" s="33" t="s">
        <v>180</v>
      </c>
      <c r="B24" s="32">
        <v>27193.55</v>
      </c>
      <c r="C24" s="32">
        <v>43262.64</v>
      </c>
      <c r="D24" s="32">
        <v>3458.88</v>
      </c>
      <c r="E24" s="32">
        <v>66997.31</v>
      </c>
    </row>
    <row r="25" spans="1:5" ht="12.75">
      <c r="A25" s="29" t="s">
        <v>181</v>
      </c>
      <c r="B25" s="30">
        <f>SUM(B8:B24)</f>
        <v>-372146.82000000007</v>
      </c>
      <c r="C25" s="30">
        <f>SUM(C8:C24)</f>
        <v>1317685.8</v>
      </c>
      <c r="D25" s="30">
        <f>D8+D9+D17+D18+D19+D20+D21+D22+D23+D24</f>
        <v>2093889.73</v>
      </c>
      <c r="E25" s="30">
        <f>SUM(E8:E24)</f>
        <v>-602263.7499999998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-16181.05</v>
      </c>
      <c r="C8" s="37">
        <v>100570.68</v>
      </c>
      <c r="D8" s="32">
        <v>103733.11</v>
      </c>
      <c r="E8" s="32">
        <v>84389.62999999999</v>
      </c>
    </row>
    <row r="9" spans="1:5" ht="12.75">
      <c r="A9" s="33" t="s">
        <v>167</v>
      </c>
      <c r="B9" s="32">
        <v>-249899.95</v>
      </c>
      <c r="C9" s="37">
        <v>232624.57</v>
      </c>
      <c r="D9" s="32">
        <v>491408.58</v>
      </c>
      <c r="E9" s="32">
        <v>-508683.96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551.4</v>
      </c>
      <c r="E11" s="32"/>
    </row>
    <row r="12" spans="1:5" ht="12.75">
      <c r="A12" s="33" t="s">
        <v>185</v>
      </c>
      <c r="B12" s="32"/>
      <c r="C12" s="37"/>
      <c r="D12" s="32">
        <v>10807.03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5.75" customHeight="1">
      <c r="A14" s="33" t="s">
        <v>187</v>
      </c>
      <c r="B14" s="32"/>
      <c r="C14" s="37"/>
      <c r="D14" s="32">
        <v>572.36</v>
      </c>
      <c r="E14" s="32"/>
    </row>
    <row r="15" spans="1:5" ht="12.75">
      <c r="A15" s="33" t="s">
        <v>197</v>
      </c>
      <c r="B15" s="32"/>
      <c r="C15" s="37"/>
      <c r="D15" s="32">
        <v>49390.43</v>
      </c>
      <c r="E15" s="32"/>
    </row>
    <row r="16" spans="1:5" ht="24">
      <c r="A16" s="33" t="s">
        <v>189</v>
      </c>
      <c r="B16" s="32"/>
      <c r="C16" s="37"/>
      <c r="D16" s="32">
        <v>269.95</v>
      </c>
      <c r="E16" s="32"/>
    </row>
    <row r="17" spans="1:5" ht="12.75">
      <c r="A17" s="33" t="s">
        <v>175</v>
      </c>
      <c r="B17" s="32">
        <v>260760.41</v>
      </c>
      <c r="C17" s="37">
        <v>197080.44</v>
      </c>
      <c r="D17" s="32">
        <v>467681.47</v>
      </c>
      <c r="E17" s="32">
        <v>-9840.619999999995</v>
      </c>
    </row>
    <row r="18" spans="1:5" ht="12.75">
      <c r="A18" s="33" t="s">
        <v>176</v>
      </c>
      <c r="B18" s="32">
        <v>464.78</v>
      </c>
      <c r="C18" s="37">
        <v>60436.14</v>
      </c>
      <c r="D18" s="32">
        <v>60436.14</v>
      </c>
      <c r="E18" s="32">
        <v>464.77999999999884</v>
      </c>
    </row>
    <row r="19" spans="1:5" ht="12.75">
      <c r="A19" s="33" t="s">
        <v>177</v>
      </c>
      <c r="B19" s="32">
        <v>-22806.52</v>
      </c>
      <c r="C19" s="37">
        <v>125901.72</v>
      </c>
      <c r="D19" s="32">
        <v>144592.5</v>
      </c>
      <c r="E19" s="32">
        <v>-41497.3</v>
      </c>
    </row>
    <row r="20" spans="1:5" ht="24">
      <c r="A20" s="33" t="s">
        <v>179</v>
      </c>
      <c r="B20" s="32">
        <v>-13848.41</v>
      </c>
      <c r="C20" s="37">
        <v>22648.14</v>
      </c>
      <c r="D20" s="32">
        <v>37814.54</v>
      </c>
      <c r="E20" s="32">
        <v>-29014.81</v>
      </c>
    </row>
    <row r="21" spans="1:5" ht="12.75">
      <c r="A21" s="33" t="s">
        <v>211</v>
      </c>
      <c r="B21" s="32">
        <v>-79298.06</v>
      </c>
      <c r="C21" s="37">
        <v>76215.72</v>
      </c>
      <c r="D21" s="32">
        <v>122185.83</v>
      </c>
      <c r="E21" s="32">
        <v>-125268.17</v>
      </c>
    </row>
    <row r="22" spans="1:5" ht="12.75">
      <c r="A22" s="33" t="s">
        <v>180</v>
      </c>
      <c r="B22" s="32">
        <v>13461.11</v>
      </c>
      <c r="C22" s="37">
        <v>20476.56</v>
      </c>
      <c r="D22" s="32">
        <v>3458.88</v>
      </c>
      <c r="E22" s="32">
        <v>30478.789999999997</v>
      </c>
    </row>
    <row r="23" spans="1:5" ht="12.75">
      <c r="A23" s="29" t="s">
        <v>181</v>
      </c>
      <c r="B23" s="30">
        <f>SUM(B8:B22)</f>
        <v>-107347.68999999999</v>
      </c>
      <c r="C23" s="31">
        <f>SUM(C8:C22)</f>
        <v>835953.97</v>
      </c>
      <c r="D23" s="30">
        <f>D22+D21+D20+D19+D18+D17+D8+D9</f>
        <v>1431311.05</v>
      </c>
      <c r="E23" s="30">
        <f>SUM(E8:E22)</f>
        <v>-598971.66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228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-8307.54</v>
      </c>
      <c r="C8" s="37">
        <v>55467.48</v>
      </c>
      <c r="D8" s="32">
        <v>54946.74</v>
      </c>
      <c r="E8" s="32">
        <v>-7786.799999999996</v>
      </c>
    </row>
    <row r="9" spans="1:5" ht="12.75">
      <c r="A9" s="33" t="s">
        <v>167</v>
      </c>
      <c r="B9" s="32">
        <v>-108498.56</v>
      </c>
      <c r="C9" s="37">
        <v>130614.1</v>
      </c>
      <c r="D9" s="32">
        <v>259957.61</v>
      </c>
      <c r="E9" s="32">
        <v>-237842.06999999998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352.8</v>
      </c>
      <c r="E11" s="32"/>
    </row>
    <row r="12" spans="1:5" ht="12.75">
      <c r="A12" s="33" t="s">
        <v>229</v>
      </c>
      <c r="B12" s="32"/>
      <c r="C12" s="37"/>
      <c r="D12" s="32">
        <v>6810</v>
      </c>
      <c r="E12" s="32"/>
    </row>
    <row r="13" spans="1:5" ht="12.75">
      <c r="A13" s="33" t="s">
        <v>185</v>
      </c>
      <c r="B13" s="32"/>
      <c r="C13" s="37"/>
      <c r="D13" s="32">
        <v>5723.47</v>
      </c>
      <c r="E13" s="32"/>
    </row>
    <row r="14" spans="1:5" ht="12.75">
      <c r="A14" s="33" t="s">
        <v>195</v>
      </c>
      <c r="B14" s="32"/>
      <c r="C14" s="37"/>
      <c r="D14" s="32">
        <v>689.44</v>
      </c>
      <c r="E14" s="32"/>
    </row>
    <row r="15" spans="1:5" ht="15.75" customHeight="1">
      <c r="A15" s="33" t="s">
        <v>196</v>
      </c>
      <c r="B15" s="32"/>
      <c r="C15" s="37"/>
      <c r="D15" s="32">
        <v>303.02</v>
      </c>
      <c r="E15" s="32"/>
    </row>
    <row r="16" spans="1:5" ht="12.75">
      <c r="A16" s="33" t="s">
        <v>188</v>
      </c>
      <c r="B16" s="32"/>
      <c r="C16" s="37"/>
      <c r="D16" s="32">
        <v>9207.72</v>
      </c>
      <c r="E16" s="32"/>
    </row>
    <row r="17" spans="1:5" ht="24">
      <c r="A17" s="33" t="s">
        <v>189</v>
      </c>
      <c r="B17" s="32"/>
      <c r="C17" s="37"/>
      <c r="D17" s="32">
        <v>142.99</v>
      </c>
      <c r="E17" s="32"/>
    </row>
    <row r="18" spans="1:5" ht="12.75">
      <c r="A18" s="33" t="s">
        <v>175</v>
      </c>
      <c r="B18" s="32">
        <v>176150.67</v>
      </c>
      <c r="C18" s="37">
        <v>108699.64</v>
      </c>
      <c r="D18" s="32">
        <v>174746.27</v>
      </c>
      <c r="E18" s="32">
        <v>110104.04</v>
      </c>
    </row>
    <row r="19" spans="1:5" ht="12.75">
      <c r="A19" s="33" t="s">
        <v>176</v>
      </c>
      <c r="B19" s="32">
        <v>-989.37</v>
      </c>
      <c r="C19" s="37">
        <v>33333.3</v>
      </c>
      <c r="D19" s="32">
        <v>32343.93</v>
      </c>
      <c r="E19" s="32">
        <v>0</v>
      </c>
    </row>
    <row r="20" spans="1:5" ht="12.75">
      <c r="A20" s="33" t="s">
        <v>177</v>
      </c>
      <c r="B20" s="32">
        <v>-2485.3</v>
      </c>
      <c r="C20" s="37">
        <v>76672.08</v>
      </c>
      <c r="D20" s="32">
        <v>76589.81</v>
      </c>
      <c r="E20" s="32">
        <v>-2403.029999999999</v>
      </c>
    </row>
    <row r="21" spans="1:5" ht="12.75">
      <c r="A21" s="33" t="s">
        <v>178</v>
      </c>
      <c r="B21" s="32">
        <v>-6199.56</v>
      </c>
      <c r="C21" s="37">
        <v>105.96</v>
      </c>
      <c r="D21" s="32">
        <v>105.96</v>
      </c>
      <c r="E21" s="32">
        <v>-6199.56</v>
      </c>
    </row>
    <row r="22" spans="1:5" ht="24">
      <c r="A22" s="33" t="s">
        <v>179</v>
      </c>
      <c r="B22" s="32">
        <v>-22993.12</v>
      </c>
      <c r="C22" s="37">
        <v>12833.12</v>
      </c>
      <c r="D22" s="32">
        <v>37814.54</v>
      </c>
      <c r="E22" s="32">
        <v>-47974.54</v>
      </c>
    </row>
    <row r="23" spans="1:5" ht="12.75">
      <c r="A23" s="33" t="s">
        <v>211</v>
      </c>
      <c r="B23" s="32">
        <v>22853.39</v>
      </c>
      <c r="C23" s="37">
        <v>46023.64</v>
      </c>
      <c r="D23" s="32">
        <v>41515.62</v>
      </c>
      <c r="E23" s="32">
        <v>27361.409999999996</v>
      </c>
    </row>
    <row r="24" spans="1:5" ht="12.75">
      <c r="A24" s="33" t="s">
        <v>180</v>
      </c>
      <c r="B24" s="32">
        <v>13983.35</v>
      </c>
      <c r="C24" s="37">
        <v>11393.76</v>
      </c>
      <c r="D24" s="32">
        <v>4831.29</v>
      </c>
      <c r="E24" s="32">
        <v>20545.82</v>
      </c>
    </row>
    <row r="25" spans="1:5" ht="28.5" customHeight="1">
      <c r="A25" s="29" t="s">
        <v>181</v>
      </c>
      <c r="B25" s="30">
        <f>SUM(B8:B24)</f>
        <v>63513.96</v>
      </c>
      <c r="C25" s="31">
        <f>SUM(C8:C24)</f>
        <v>475143.0800000001</v>
      </c>
      <c r="D25" s="30">
        <f>D24+D23+D22+D21+D20+D19+D18+D8+D9</f>
        <v>682851.77</v>
      </c>
      <c r="E25" s="30">
        <f>SUM(E8:E24)</f>
        <v>-144194.72999999995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8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6795.63</v>
      </c>
      <c r="C8" s="32">
        <v>50924.84</v>
      </c>
      <c r="D8" s="32">
        <v>50944.57</v>
      </c>
      <c r="E8" s="32">
        <v>6775.899999999994</v>
      </c>
    </row>
    <row r="9" spans="1:5" ht="12.75">
      <c r="A9" s="33" t="s">
        <v>167</v>
      </c>
      <c r="B9" s="32">
        <v>-208721.89</v>
      </c>
      <c r="C9" s="32">
        <v>120588.29</v>
      </c>
      <c r="D9" s="32">
        <v>159827.01</v>
      </c>
      <c r="E9" s="32">
        <v>-247960.61000000004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194</v>
      </c>
      <c r="B11" s="32"/>
      <c r="C11" s="32"/>
      <c r="D11" s="32">
        <v>306.6</v>
      </c>
      <c r="E11" s="32"/>
    </row>
    <row r="12" spans="1:5" ht="12.75">
      <c r="A12" s="33" t="s">
        <v>185</v>
      </c>
      <c r="B12" s="32"/>
      <c r="C12" s="32"/>
      <c r="D12" s="32">
        <v>5307.48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5.75" customHeight="1">
      <c r="A14" s="33" t="s">
        <v>196</v>
      </c>
      <c r="B14" s="32"/>
      <c r="C14" s="32"/>
      <c r="D14" s="32">
        <v>281.09</v>
      </c>
      <c r="E14" s="32"/>
    </row>
    <row r="15" spans="1:5" ht="12.75">
      <c r="A15" s="33" t="s">
        <v>197</v>
      </c>
      <c r="B15" s="32"/>
      <c r="C15" s="32"/>
      <c r="D15" s="32">
        <v>15282.99</v>
      </c>
      <c r="E15" s="32"/>
    </row>
    <row r="16" spans="1:5" ht="24">
      <c r="A16" s="33" t="s">
        <v>189</v>
      </c>
      <c r="B16" s="32"/>
      <c r="C16" s="32"/>
      <c r="D16" s="32">
        <v>132.58</v>
      </c>
      <c r="E16" s="32"/>
    </row>
    <row r="17" spans="1:5" ht="12.75">
      <c r="A17" s="33" t="s">
        <v>175</v>
      </c>
      <c r="B17" s="32">
        <v>236755.04</v>
      </c>
      <c r="C17" s="32">
        <v>95480.94</v>
      </c>
      <c r="D17" s="32">
        <v>237375.21</v>
      </c>
      <c r="E17" s="32">
        <v>94860.76999999999</v>
      </c>
    </row>
    <row r="18" spans="1:5" ht="12.75">
      <c r="A18" s="33" t="s">
        <v>176</v>
      </c>
      <c r="B18" s="32">
        <v>-2133.11</v>
      </c>
      <c r="C18" s="32">
        <v>30580.14</v>
      </c>
      <c r="D18" s="32">
        <v>28447.03</v>
      </c>
      <c r="E18" s="32">
        <v>0</v>
      </c>
    </row>
    <row r="19" spans="1:5" ht="12.75">
      <c r="A19" s="33" t="s">
        <v>177</v>
      </c>
      <c r="B19" s="32">
        <v>-3789.99</v>
      </c>
      <c r="C19" s="32">
        <v>71571.53</v>
      </c>
      <c r="D19" s="32">
        <v>71011.18</v>
      </c>
      <c r="E19" s="32">
        <v>-3229.6399999999994</v>
      </c>
    </row>
    <row r="20" spans="1:5" ht="12.75">
      <c r="A20" s="33" t="s">
        <v>178</v>
      </c>
      <c r="B20" s="32"/>
      <c r="C20" s="32">
        <v>4530.19</v>
      </c>
      <c r="D20" s="32">
        <v>4530.19</v>
      </c>
      <c r="E20" s="32">
        <v>0</v>
      </c>
    </row>
    <row r="21" spans="1:5" ht="24">
      <c r="A21" s="33" t="s">
        <v>179</v>
      </c>
      <c r="B21" s="32">
        <v>-24778.81</v>
      </c>
      <c r="C21" s="32">
        <v>11786.7</v>
      </c>
      <c r="D21" s="32">
        <v>37814.54</v>
      </c>
      <c r="E21" s="32">
        <v>-50806.65</v>
      </c>
    </row>
    <row r="22" spans="1:5" ht="12.75">
      <c r="A22" s="33" t="s">
        <v>211</v>
      </c>
      <c r="B22" s="32">
        <v>20491.45</v>
      </c>
      <c r="C22" s="32">
        <v>45845.55</v>
      </c>
      <c r="D22" s="32">
        <v>41515.62</v>
      </c>
      <c r="E22" s="32">
        <v>24821.379999999997</v>
      </c>
    </row>
    <row r="23" spans="1:5" ht="12.75">
      <c r="A23" s="33" t="s">
        <v>180</v>
      </c>
      <c r="B23" s="32">
        <v>11140.62</v>
      </c>
      <c r="C23" s="32">
        <v>10467.02</v>
      </c>
      <c r="D23" s="32">
        <v>4831.29</v>
      </c>
      <c r="E23" s="32">
        <v>16776.35</v>
      </c>
    </row>
    <row r="24" spans="1:5" ht="28.5" customHeight="1">
      <c r="A24" s="29" t="s">
        <v>181</v>
      </c>
      <c r="B24" s="30">
        <f>SUM(B8:B23)</f>
        <v>35758.94</v>
      </c>
      <c r="C24" s="30">
        <f>SUM(C8:C23)</f>
        <v>441775.2</v>
      </c>
      <c r="D24" s="30">
        <f>D23+D22+D21+D20+D19+D18+D17+D8+D9</f>
        <v>636296.64</v>
      </c>
      <c r="E24" s="30">
        <f>SUM(E8:E23)</f>
        <v>-158762.50000000006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-17401.06</v>
      </c>
      <c r="C8" s="32">
        <v>104440.86</v>
      </c>
      <c r="D8" s="32">
        <v>108804.74</v>
      </c>
      <c r="E8" s="32">
        <v>-21764.94</v>
      </c>
    </row>
    <row r="9" spans="1:5" ht="12.75">
      <c r="A9" s="33" t="s">
        <v>167</v>
      </c>
      <c r="B9" s="32">
        <v>-178616.6</v>
      </c>
      <c r="C9" s="32">
        <v>252829.26</v>
      </c>
      <c r="D9" s="32">
        <v>454410.83</v>
      </c>
      <c r="E9" s="32">
        <v>-380198.17000000004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2173.95</v>
      </c>
      <c r="E11" s="32"/>
    </row>
    <row r="12" spans="1:5" ht="12.75">
      <c r="A12" s="33" t="s">
        <v>185</v>
      </c>
      <c r="B12" s="32"/>
      <c r="C12" s="39"/>
      <c r="D12" s="32">
        <v>11335.4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600.34</v>
      </c>
      <c r="E14" s="32"/>
    </row>
    <row r="15" spans="1:5" ht="15.75" customHeight="1">
      <c r="A15" s="33" t="s">
        <v>197</v>
      </c>
      <c r="B15" s="32"/>
      <c r="C15" s="39"/>
      <c r="D15" s="32">
        <v>35235</v>
      </c>
      <c r="E15" s="32"/>
    </row>
    <row r="16" spans="1:5" ht="24">
      <c r="A16" s="33" t="s">
        <v>200</v>
      </c>
      <c r="B16" s="32"/>
      <c r="C16" s="39"/>
      <c r="D16" s="32">
        <v>283.13</v>
      </c>
      <c r="E16" s="32"/>
    </row>
    <row r="17" spans="1:5" ht="12.75">
      <c r="A17" s="33" t="s">
        <v>175</v>
      </c>
      <c r="B17" s="32">
        <v>-40608.46</v>
      </c>
      <c r="C17" s="32">
        <v>204663.72</v>
      </c>
      <c r="D17" s="32">
        <v>151261.6</v>
      </c>
      <c r="E17" s="32">
        <v>12793.660000000003</v>
      </c>
    </row>
    <row r="18" spans="1:5" ht="12.75">
      <c r="A18" s="33" t="s">
        <v>176</v>
      </c>
      <c r="B18" s="32"/>
      <c r="C18" s="32">
        <v>62761.26</v>
      </c>
      <c r="D18" s="32">
        <v>62761.26</v>
      </c>
      <c r="E18" s="32"/>
    </row>
    <row r="19" spans="1:5" ht="12.75">
      <c r="A19" s="33" t="s">
        <v>177</v>
      </c>
      <c r="B19" s="32">
        <v>3267.77</v>
      </c>
      <c r="C19" s="32">
        <v>160343.76</v>
      </c>
      <c r="D19" s="32">
        <v>151661.99</v>
      </c>
      <c r="E19" s="32">
        <v>11949.540000000008</v>
      </c>
    </row>
    <row r="20" spans="1:5" ht="24">
      <c r="A20" s="33" t="s">
        <v>179</v>
      </c>
      <c r="B20" s="32">
        <v>-12285.94</v>
      </c>
      <c r="C20" s="32">
        <v>24164.28</v>
      </c>
      <c r="D20" s="32">
        <v>37814.54</v>
      </c>
      <c r="E20" s="32">
        <v>-25936.200000000004</v>
      </c>
    </row>
    <row r="21" spans="1:5" ht="12.75">
      <c r="A21" s="33" t="s">
        <v>180</v>
      </c>
      <c r="B21" s="32">
        <v>-11329.77</v>
      </c>
      <c r="C21" s="32">
        <v>21672.96</v>
      </c>
      <c r="D21" s="32">
        <v>31511.04</v>
      </c>
      <c r="E21" s="32">
        <v>-21167.85</v>
      </c>
    </row>
    <row r="22" spans="1:5" ht="12.75">
      <c r="A22" s="29" t="s">
        <v>181</v>
      </c>
      <c r="B22" s="30">
        <f>SUM(B8:B21)</f>
        <v>-256974.06</v>
      </c>
      <c r="C22" s="30">
        <f>SUM(C8:C21)</f>
        <v>830876.1</v>
      </c>
      <c r="D22" s="30">
        <f>D21+D20+D19+D18+D17+D8+D9</f>
        <v>998226</v>
      </c>
      <c r="E22" s="30">
        <f>SUM(E8:E21)</f>
        <v>-424323.96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21">
      <selection activeCell="E22" sqref="E22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9.851562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182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-117.98</v>
      </c>
      <c r="C8" s="26">
        <v>97069.38</v>
      </c>
      <c r="D8" s="32">
        <v>96043.99</v>
      </c>
      <c r="E8" s="32">
        <v>907.4100000000035</v>
      </c>
    </row>
    <row r="9" spans="1:5" ht="12.75">
      <c r="A9" s="25" t="s">
        <v>167</v>
      </c>
      <c r="B9" s="26">
        <v>-77582.2</v>
      </c>
      <c r="C9" s="26">
        <v>235068.12</v>
      </c>
      <c r="D9" s="32">
        <v>425016.3</v>
      </c>
      <c r="E9" s="32">
        <v>-267530.38</v>
      </c>
    </row>
    <row r="10" spans="1:5" ht="12.75">
      <c r="A10" s="33" t="s">
        <v>183</v>
      </c>
      <c r="B10" s="26"/>
      <c r="C10" s="34"/>
      <c r="D10" s="32">
        <v>3309.31</v>
      </c>
      <c r="E10" s="32"/>
    </row>
    <row r="11" spans="1:5" ht="12.75">
      <c r="A11" s="33" t="s">
        <v>184</v>
      </c>
      <c r="B11" s="26"/>
      <c r="C11" s="34"/>
      <c r="D11" s="32">
        <v>2990.4</v>
      </c>
      <c r="E11" s="32"/>
    </row>
    <row r="12" spans="1:5" ht="12.75">
      <c r="A12" s="33" t="s">
        <v>185</v>
      </c>
      <c r="B12" s="26"/>
      <c r="C12" s="34"/>
      <c r="D12" s="32">
        <v>10005.95</v>
      </c>
      <c r="E12" s="32"/>
    </row>
    <row r="13" spans="1:5" ht="12.75">
      <c r="A13" s="33" t="s">
        <v>186</v>
      </c>
      <c r="B13" s="26"/>
      <c r="C13" s="34"/>
      <c r="D13" s="32">
        <v>689.44</v>
      </c>
      <c r="E13" s="32"/>
    </row>
    <row r="14" spans="1:5" ht="12.75">
      <c r="A14" s="33" t="s">
        <v>187</v>
      </c>
      <c r="B14" s="26"/>
      <c r="C14" s="34"/>
      <c r="D14" s="32">
        <v>529.93</v>
      </c>
      <c r="E14" s="32"/>
    </row>
    <row r="15" spans="1:5" ht="15.75" customHeight="1">
      <c r="A15" s="33" t="s">
        <v>188</v>
      </c>
      <c r="B15" s="26"/>
      <c r="C15" s="34"/>
      <c r="D15" s="32">
        <v>22140</v>
      </c>
      <c r="E15" s="32"/>
    </row>
    <row r="16" spans="1:5" ht="24">
      <c r="A16" s="33" t="s">
        <v>189</v>
      </c>
      <c r="B16" s="26"/>
      <c r="C16" s="34"/>
      <c r="D16" s="32">
        <v>249.94</v>
      </c>
      <c r="E16" s="32"/>
    </row>
    <row r="17" spans="1:5" ht="12.75">
      <c r="A17" s="25" t="s">
        <v>175</v>
      </c>
      <c r="B17" s="26">
        <v>33996.12</v>
      </c>
      <c r="C17" s="26">
        <v>190218.07</v>
      </c>
      <c r="D17" s="32">
        <v>320463.5</v>
      </c>
      <c r="E17" s="32">
        <v>-96249.31</v>
      </c>
    </row>
    <row r="18" spans="1:5" ht="12.75">
      <c r="A18" s="25" t="s">
        <v>176</v>
      </c>
      <c r="B18" s="26">
        <v>0</v>
      </c>
      <c r="C18" s="26">
        <v>58331.47</v>
      </c>
      <c r="D18" s="32">
        <v>58331.47</v>
      </c>
      <c r="E18" s="32">
        <v>0</v>
      </c>
    </row>
    <row r="19" spans="1:5" ht="12.75">
      <c r="A19" s="25" t="s">
        <v>177</v>
      </c>
      <c r="B19" s="26">
        <v>13890.65</v>
      </c>
      <c r="C19" s="26">
        <v>152988.3</v>
      </c>
      <c r="D19" s="32">
        <v>133874.65</v>
      </c>
      <c r="E19" s="32">
        <v>33004.29999999999</v>
      </c>
    </row>
    <row r="20" spans="1:5" ht="24">
      <c r="A20" s="25" t="s">
        <v>179</v>
      </c>
      <c r="B20" s="26">
        <v>-13796.08</v>
      </c>
      <c r="C20" s="26">
        <v>22458.6</v>
      </c>
      <c r="D20" s="32">
        <v>37814.54</v>
      </c>
      <c r="E20" s="32">
        <v>-29152.020000000004</v>
      </c>
    </row>
    <row r="21" spans="1:5" ht="12.75">
      <c r="A21" s="25" t="s">
        <v>180</v>
      </c>
      <c r="B21" s="26">
        <v>-685.37</v>
      </c>
      <c r="C21" s="26">
        <v>20198.04</v>
      </c>
      <c r="D21" s="32">
        <v>28743.94</v>
      </c>
      <c r="E21" s="32">
        <v>-9231.269999999997</v>
      </c>
    </row>
    <row r="22" spans="1:5" ht="12.75">
      <c r="A22" s="29" t="s">
        <v>181</v>
      </c>
      <c r="B22" s="30">
        <f>SUM(B8:B21)</f>
        <v>-44294.85999999999</v>
      </c>
      <c r="C22" s="30">
        <f>SUM(C8:C21)</f>
        <v>776331.9800000001</v>
      </c>
      <c r="D22" s="35">
        <v>1100288.39</v>
      </c>
      <c r="E22" s="30">
        <f>SUM(E8:E21)</f>
        <v>-368251.27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-13942.82</v>
      </c>
      <c r="C8" s="37">
        <v>78119.4</v>
      </c>
      <c r="D8" s="37">
        <v>82540.45</v>
      </c>
      <c r="E8" s="37">
        <v>-18363.870000000003</v>
      </c>
    </row>
    <row r="9" spans="1:5" ht="12.75">
      <c r="A9" s="33" t="s">
        <v>167</v>
      </c>
      <c r="B9" s="37">
        <v>-132642.38</v>
      </c>
      <c r="C9" s="37">
        <v>189728.29</v>
      </c>
      <c r="D9" s="37">
        <v>227802.79</v>
      </c>
      <c r="E9" s="37">
        <v>-170716.88</v>
      </c>
    </row>
    <row r="10" spans="1:5" ht="12.75">
      <c r="A10" s="33" t="s">
        <v>183</v>
      </c>
      <c r="B10" s="37"/>
      <c r="C10" s="37"/>
      <c r="D10" s="37">
        <v>5628.27</v>
      </c>
      <c r="E10" s="37"/>
    </row>
    <row r="11" spans="1:5" ht="12.75">
      <c r="A11" s="33" t="s">
        <v>194</v>
      </c>
      <c r="B11" s="37"/>
      <c r="C11" s="37"/>
      <c r="D11" s="37">
        <v>2125.64</v>
      </c>
      <c r="E11" s="37"/>
    </row>
    <row r="12" spans="1:5" ht="12.75">
      <c r="A12" s="33" t="s">
        <v>185</v>
      </c>
      <c r="B12" s="37"/>
      <c r="C12" s="37"/>
      <c r="D12" s="37">
        <v>8599.14</v>
      </c>
      <c r="E12" s="37"/>
    </row>
    <row r="13" spans="1:5" ht="12.75">
      <c r="A13" s="33" t="s">
        <v>195</v>
      </c>
      <c r="B13" s="37"/>
      <c r="C13" s="37"/>
      <c r="D13" s="37">
        <v>689.44</v>
      </c>
      <c r="E13" s="37"/>
    </row>
    <row r="14" spans="1:5" ht="12.75">
      <c r="A14" s="33" t="s">
        <v>196</v>
      </c>
      <c r="B14" s="37"/>
      <c r="C14" s="37"/>
      <c r="D14" s="37">
        <v>455.43</v>
      </c>
      <c r="E14" s="37"/>
    </row>
    <row r="15" spans="1:5" ht="24">
      <c r="A15" s="33" t="s">
        <v>189</v>
      </c>
      <c r="B15" s="37"/>
      <c r="C15" s="37"/>
      <c r="D15" s="37">
        <v>214.79</v>
      </c>
      <c r="E15" s="37"/>
    </row>
    <row r="16" spans="1:5" ht="12.75">
      <c r="A16" s="33" t="s">
        <v>175</v>
      </c>
      <c r="B16" s="37">
        <v>158044.55</v>
      </c>
      <c r="C16" s="37">
        <v>153083.76</v>
      </c>
      <c r="D16" s="37">
        <v>227510.19</v>
      </c>
      <c r="E16" s="37">
        <v>83618.12</v>
      </c>
    </row>
    <row r="17" spans="1:5" ht="12.75">
      <c r="A17" s="33" t="s">
        <v>176</v>
      </c>
      <c r="B17" s="37"/>
      <c r="C17" s="37">
        <v>46944.3</v>
      </c>
      <c r="D17" s="37">
        <v>46944.3</v>
      </c>
      <c r="E17" s="37">
        <v>0</v>
      </c>
    </row>
    <row r="18" spans="1:5" ht="12.75">
      <c r="A18" s="33" t="s">
        <v>210</v>
      </c>
      <c r="B18" s="37"/>
      <c r="C18" s="37">
        <v>36877.8</v>
      </c>
      <c r="D18" s="37">
        <v>36877.8</v>
      </c>
      <c r="E18" s="37">
        <v>0</v>
      </c>
    </row>
    <row r="19" spans="1:5" ht="12.75">
      <c r="A19" s="33" t="s">
        <v>177</v>
      </c>
      <c r="B19" s="37">
        <v>1465.15</v>
      </c>
      <c r="C19" s="37">
        <v>120521.46</v>
      </c>
      <c r="D19" s="37">
        <v>115052.26</v>
      </c>
      <c r="E19" s="37">
        <v>6934.350000000006</v>
      </c>
    </row>
    <row r="20" spans="1:5" ht="24">
      <c r="A20" s="33" t="s">
        <v>179</v>
      </c>
      <c r="B20" s="37">
        <v>-17816.71</v>
      </c>
      <c r="C20" s="37">
        <v>18074.15</v>
      </c>
      <c r="D20" s="37">
        <v>37814.54</v>
      </c>
      <c r="E20" s="37">
        <v>-37557.1</v>
      </c>
    </row>
    <row r="21" spans="1:5" ht="12.75">
      <c r="A21" s="33" t="s">
        <v>211</v>
      </c>
      <c r="B21" s="37">
        <v>25507.72</v>
      </c>
      <c r="C21" s="37">
        <v>56679.72</v>
      </c>
      <c r="D21" s="37">
        <v>57881.99</v>
      </c>
      <c r="E21" s="37">
        <v>24305.450000000004</v>
      </c>
    </row>
    <row r="22" spans="1:5" ht="12.75">
      <c r="A22" s="33" t="s">
        <v>180</v>
      </c>
      <c r="B22" s="37">
        <v>2964.78</v>
      </c>
      <c r="C22" s="37">
        <v>3118.56</v>
      </c>
      <c r="D22" s="37">
        <v>3118.56</v>
      </c>
      <c r="E22" s="37">
        <v>2964.78</v>
      </c>
    </row>
    <row r="23" spans="1:5" ht="12.75">
      <c r="A23" s="29" t="s">
        <v>181</v>
      </c>
      <c r="B23" s="31">
        <f>SUM(B8:B22)</f>
        <v>23580.28999999998</v>
      </c>
      <c r="C23" s="31">
        <f>SUM(C8:C22)</f>
        <v>703147.4400000001</v>
      </c>
      <c r="D23" s="31">
        <f>D22+D21+D20+D19+D18+D17+D16+D8+D9</f>
        <v>835542.8799999999</v>
      </c>
      <c r="E23" s="31">
        <f>SUM(E8:E22)</f>
        <v>-108815.15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-16618.51</v>
      </c>
      <c r="C8" s="32">
        <v>145416.42</v>
      </c>
      <c r="D8" s="32">
        <v>141096.42</v>
      </c>
      <c r="E8" s="32">
        <v>-12298.509999999995</v>
      </c>
    </row>
    <row r="9" spans="1:5" ht="12.75">
      <c r="A9" s="33" t="s">
        <v>167</v>
      </c>
      <c r="B9" s="32">
        <v>-348448.49</v>
      </c>
      <c r="C9" s="32">
        <v>328710.36</v>
      </c>
      <c r="D9" s="32">
        <v>659680.29</v>
      </c>
      <c r="E9" s="32">
        <v>-679418.42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2318.88</v>
      </c>
      <c r="E11" s="32"/>
    </row>
    <row r="12" spans="1:5" ht="12.75">
      <c r="A12" s="33" t="s">
        <v>185</v>
      </c>
      <c r="B12" s="32"/>
      <c r="C12" s="39"/>
      <c r="D12" s="32">
        <v>14699.57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778.51</v>
      </c>
      <c r="E14" s="32"/>
    </row>
    <row r="15" spans="1:5" ht="15.75" customHeight="1">
      <c r="A15" s="33" t="s">
        <v>197</v>
      </c>
      <c r="B15" s="32"/>
      <c r="C15" s="39"/>
      <c r="D15" s="32">
        <v>35727.8</v>
      </c>
      <c r="E15" s="32"/>
    </row>
    <row r="16" spans="1:5" ht="24">
      <c r="A16" s="33" t="s">
        <v>200</v>
      </c>
      <c r="B16" s="32"/>
      <c r="C16" s="39"/>
      <c r="D16" s="32">
        <v>367.18</v>
      </c>
      <c r="E16" s="32"/>
    </row>
    <row r="17" spans="1:5" ht="12.75">
      <c r="A17" s="33" t="s">
        <v>175</v>
      </c>
      <c r="B17" s="32">
        <v>-243702.89</v>
      </c>
      <c r="C17" s="32">
        <v>284961.12</v>
      </c>
      <c r="D17" s="32">
        <v>845455.15</v>
      </c>
      <c r="E17" s="32">
        <v>-804196.92</v>
      </c>
    </row>
    <row r="18" spans="1:5" ht="12.75">
      <c r="A18" s="33" t="s">
        <v>176</v>
      </c>
      <c r="B18" s="32"/>
      <c r="C18" s="32">
        <v>92787.04</v>
      </c>
      <c r="D18" s="32">
        <v>92787.04</v>
      </c>
      <c r="E18" s="32">
        <v>0</v>
      </c>
    </row>
    <row r="19" spans="1:5" ht="12.75">
      <c r="A19" s="33" t="s">
        <v>177</v>
      </c>
      <c r="B19" s="32">
        <v>-23692.61</v>
      </c>
      <c r="C19" s="32">
        <v>177691.26</v>
      </c>
      <c r="D19" s="32">
        <v>196672.79</v>
      </c>
      <c r="E19" s="32">
        <v>-42674.139999999985</v>
      </c>
    </row>
    <row r="20" spans="1:5" ht="24">
      <c r="A20" s="33" t="s">
        <v>179</v>
      </c>
      <c r="B20" s="32">
        <v>-4160.12</v>
      </c>
      <c r="C20" s="32">
        <v>33644.46</v>
      </c>
      <c r="D20" s="32">
        <v>37814.54</v>
      </c>
      <c r="E20" s="32">
        <v>-8330.2</v>
      </c>
    </row>
    <row r="21" spans="1:5" ht="12.75">
      <c r="A21" s="33" t="s">
        <v>180</v>
      </c>
      <c r="B21" s="32">
        <v>3650.4</v>
      </c>
      <c r="C21" s="32">
        <v>29547.12</v>
      </c>
      <c r="D21" s="32">
        <v>30127.49</v>
      </c>
      <c r="E21" s="32">
        <v>3070.029999999995</v>
      </c>
    </row>
    <row r="22" spans="1:5" ht="12.75">
      <c r="A22" s="29" t="s">
        <v>181</v>
      </c>
      <c r="B22" s="30">
        <f>SUM(B8:B21)</f>
        <v>-632972.22</v>
      </c>
      <c r="C22" s="30">
        <f>SUM(C8:C21)</f>
        <v>1092757.7800000003</v>
      </c>
      <c r="D22" s="30">
        <f>D21+D20+D19+D18+D17+D8+D9</f>
        <v>2003633.72</v>
      </c>
      <c r="E22" s="30">
        <f>SUM(E8:E21)</f>
        <v>-1543848.16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-19400.15</v>
      </c>
      <c r="C8" s="32">
        <v>211017.54</v>
      </c>
      <c r="D8" s="32">
        <v>203545.7</v>
      </c>
      <c r="E8" s="32">
        <v>-11928.309999999998</v>
      </c>
    </row>
    <row r="9" spans="1:5" ht="12.75">
      <c r="A9" s="33" t="s">
        <v>167</v>
      </c>
      <c r="B9" s="32">
        <v>-452978.44</v>
      </c>
      <c r="C9" s="32">
        <v>477598.34</v>
      </c>
      <c r="D9" s="32">
        <v>889387.68</v>
      </c>
      <c r="E9" s="32">
        <v>-864767.78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3623.25</v>
      </c>
      <c r="E11" s="32"/>
    </row>
    <row r="12" spans="1:5" ht="12.75">
      <c r="A12" s="33" t="s">
        <v>185</v>
      </c>
      <c r="B12" s="32"/>
      <c r="C12" s="39"/>
      <c r="D12" s="32">
        <v>21205.3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1123.03</v>
      </c>
      <c r="E14" s="32"/>
    </row>
    <row r="15" spans="1:5" ht="15.75" customHeight="1">
      <c r="A15" s="33" t="s">
        <v>197</v>
      </c>
      <c r="B15" s="32"/>
      <c r="C15" s="39"/>
      <c r="D15" s="32">
        <v>79221.24</v>
      </c>
      <c r="E15" s="32"/>
    </row>
    <row r="16" spans="1:5" ht="24">
      <c r="A16" s="33" t="s">
        <v>200</v>
      </c>
      <c r="B16" s="32"/>
      <c r="C16" s="39"/>
      <c r="D16" s="32">
        <v>529.66</v>
      </c>
      <c r="E16" s="32"/>
    </row>
    <row r="17" spans="1:5" ht="12.75">
      <c r="A17" s="33" t="s">
        <v>175</v>
      </c>
      <c r="B17" s="32">
        <v>-704683.67</v>
      </c>
      <c r="C17" s="32">
        <v>413514.84</v>
      </c>
      <c r="D17" s="32">
        <v>524706.24</v>
      </c>
      <c r="E17" s="32">
        <v>-815875.07</v>
      </c>
    </row>
    <row r="18" spans="1:5" ht="12.75">
      <c r="A18" s="33" t="s">
        <v>176</v>
      </c>
      <c r="B18" s="32">
        <v>3658.83</v>
      </c>
      <c r="C18" s="32">
        <v>126807</v>
      </c>
      <c r="D18" s="32">
        <v>127820.83</v>
      </c>
      <c r="E18" s="32">
        <v>2645</v>
      </c>
    </row>
    <row r="19" spans="1:5" ht="12.75">
      <c r="A19" s="33" t="s">
        <v>210</v>
      </c>
      <c r="B19" s="32"/>
      <c r="C19" s="32">
        <v>2448.12</v>
      </c>
      <c r="D19" s="32">
        <v>2448.12</v>
      </c>
      <c r="E19" s="32">
        <v>0</v>
      </c>
    </row>
    <row r="20" spans="1:5" ht="12.75">
      <c r="A20" s="33" t="s">
        <v>177</v>
      </c>
      <c r="B20" s="32">
        <v>-4059.84</v>
      </c>
      <c r="C20" s="32">
        <v>289378.2</v>
      </c>
      <c r="D20" s="32">
        <v>283720.32</v>
      </c>
      <c r="E20" s="32">
        <v>1598.039999999979</v>
      </c>
    </row>
    <row r="21" spans="1:5" ht="24">
      <c r="A21" s="33" t="s">
        <v>179</v>
      </c>
      <c r="B21" s="32">
        <v>11097.61</v>
      </c>
      <c r="C21" s="32">
        <v>48822.28</v>
      </c>
      <c r="D21" s="32">
        <v>37814.54</v>
      </c>
      <c r="E21" s="32">
        <v>22105.35</v>
      </c>
    </row>
    <row r="22" spans="1:5" ht="12.75">
      <c r="A22" s="33" t="s">
        <v>180</v>
      </c>
      <c r="B22" s="32">
        <v>40071.09</v>
      </c>
      <c r="C22" s="32">
        <v>43311.72</v>
      </c>
      <c r="D22" s="32">
        <v>38250.57</v>
      </c>
      <c r="E22" s="32">
        <v>45132.24</v>
      </c>
    </row>
    <row r="23" spans="1:5" ht="12.75">
      <c r="A23" s="29" t="s">
        <v>181</v>
      </c>
      <c r="B23" s="30">
        <f>SUM(B8:B22)</f>
        <v>-1126294.5699999998</v>
      </c>
      <c r="C23" s="30">
        <f>SUM(C8:C22)</f>
        <v>1612898.04</v>
      </c>
      <c r="D23" s="30">
        <f>D22+D21+D20+D19+D18+D17+D8+D9</f>
        <v>2107694</v>
      </c>
      <c r="E23" s="30">
        <f>SUM(E8:E22)</f>
        <v>-1621090.53</v>
      </c>
    </row>
    <row r="24" ht="15" customHeight="1">
      <c r="D24" s="38"/>
    </row>
    <row r="25" ht="15" customHeight="1">
      <c r="D25" s="40"/>
    </row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235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-4211.2</v>
      </c>
      <c r="C8" s="37">
        <v>33624</v>
      </c>
      <c r="D8" s="32">
        <v>33516.6</v>
      </c>
      <c r="E8" s="32">
        <v>-4103.799999999999</v>
      </c>
    </row>
    <row r="9" spans="1:5" ht="12.75">
      <c r="A9" s="33" t="s">
        <v>167</v>
      </c>
      <c r="B9" s="32">
        <v>-80277.61</v>
      </c>
      <c r="C9" s="37">
        <v>81467.46</v>
      </c>
      <c r="D9" s="32">
        <v>70159.52</v>
      </c>
      <c r="E9" s="32">
        <v>-68969.67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382.92</v>
      </c>
      <c r="E11" s="32"/>
    </row>
    <row r="12" spans="1:5" ht="12.75">
      <c r="A12" s="33" t="s">
        <v>185</v>
      </c>
      <c r="B12" s="32"/>
      <c r="C12" s="37"/>
      <c r="D12" s="32">
        <v>3490.96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184.79</v>
      </c>
      <c r="E14" s="32"/>
    </row>
    <row r="15" spans="1:5" ht="15.75" customHeight="1">
      <c r="A15" s="33" t="s">
        <v>197</v>
      </c>
      <c r="B15" s="32"/>
      <c r="C15" s="37"/>
      <c r="D15" s="32">
        <v>17065.26</v>
      </c>
      <c r="E15" s="32"/>
    </row>
    <row r="16" spans="1:5" ht="24">
      <c r="A16" s="33" t="s">
        <v>200</v>
      </c>
      <c r="B16" s="32"/>
      <c r="C16" s="37"/>
      <c r="D16" s="32">
        <v>87.22</v>
      </c>
      <c r="E16" s="32"/>
    </row>
    <row r="17" spans="1:5" ht="12.75">
      <c r="A17" s="33" t="s">
        <v>175</v>
      </c>
      <c r="B17" s="32">
        <v>304569.84</v>
      </c>
      <c r="C17" s="37">
        <v>65890.08</v>
      </c>
      <c r="D17" s="32">
        <v>187009.1</v>
      </c>
      <c r="E17" s="32">
        <v>183450.82000000004</v>
      </c>
    </row>
    <row r="18" spans="1:5" ht="12.75">
      <c r="A18" s="33" t="s">
        <v>176</v>
      </c>
      <c r="B18" s="32"/>
      <c r="C18" s="37">
        <v>20205.54</v>
      </c>
      <c r="D18" s="32">
        <v>20205.54</v>
      </c>
      <c r="E18" s="32">
        <v>0</v>
      </c>
    </row>
    <row r="19" spans="1:5" ht="12.75">
      <c r="A19" s="33" t="s">
        <v>177</v>
      </c>
      <c r="B19" s="32">
        <v>4468.1</v>
      </c>
      <c r="C19" s="37">
        <v>52993.98</v>
      </c>
      <c r="D19" s="32">
        <v>46718.6</v>
      </c>
      <c r="E19" s="32">
        <v>10743.480000000003</v>
      </c>
    </row>
    <row r="20" spans="1:5" ht="12.75">
      <c r="A20" s="33" t="s">
        <v>178</v>
      </c>
      <c r="B20" s="32"/>
      <c r="C20" s="37">
        <v>122.76</v>
      </c>
      <c r="D20" s="32">
        <v>122.76</v>
      </c>
      <c r="E20" s="32">
        <v>0</v>
      </c>
    </row>
    <row r="21" spans="1:5" ht="24">
      <c r="A21" s="33" t="s">
        <v>179</v>
      </c>
      <c r="B21" s="32">
        <v>-27193.95</v>
      </c>
      <c r="C21" s="37">
        <v>7779.48</v>
      </c>
      <c r="D21" s="32">
        <v>37814.54</v>
      </c>
      <c r="E21" s="32">
        <v>-57229.01</v>
      </c>
    </row>
    <row r="22" spans="1:5" ht="12.75">
      <c r="A22" s="33" t="s">
        <v>180</v>
      </c>
      <c r="B22" s="32">
        <v>-10554.4</v>
      </c>
      <c r="C22" s="37">
        <v>6996.12</v>
      </c>
      <c r="D22" s="32">
        <v>7743.77</v>
      </c>
      <c r="E22" s="32">
        <v>-11302.05</v>
      </c>
    </row>
    <row r="23" spans="1:5" ht="12.75">
      <c r="A23" s="29" t="s">
        <v>181</v>
      </c>
      <c r="B23" s="30">
        <f>SUM(B8:B22)</f>
        <v>186800.78000000003</v>
      </c>
      <c r="C23" s="31">
        <f>SUM(C8:C22)</f>
        <v>269079.42000000004</v>
      </c>
      <c r="D23" s="30">
        <f>D22+D21+D20+D19+D18+D17+D8+D9</f>
        <v>403290.43</v>
      </c>
      <c r="E23" s="30">
        <f>SUM(E8:E22)</f>
        <v>52589.77000000005</v>
      </c>
    </row>
    <row r="24" ht="15" customHeight="1">
      <c r="D24" s="40"/>
    </row>
    <row r="25" ht="15" customHeight="1">
      <c r="D25" s="40"/>
    </row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2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-21274.58</v>
      </c>
      <c r="C8" s="32">
        <v>159286.53</v>
      </c>
      <c r="D8" s="32">
        <v>158371.1</v>
      </c>
      <c r="E8" s="32">
        <v>-20359.149999999994</v>
      </c>
    </row>
    <row r="9" spans="1:5" ht="12.75">
      <c r="A9" s="33" t="s">
        <v>167</v>
      </c>
      <c r="B9" s="32">
        <v>-331683.99</v>
      </c>
      <c r="C9" s="32">
        <v>388804.19</v>
      </c>
      <c r="D9" s="32">
        <v>589960.29</v>
      </c>
      <c r="E9" s="32">
        <v>-532840.0900000001</v>
      </c>
    </row>
    <row r="10" spans="1:5" ht="12.75">
      <c r="A10" s="33" t="s">
        <v>193</v>
      </c>
      <c r="B10" s="32"/>
      <c r="C10" s="32"/>
      <c r="D10" s="32">
        <v>3309.31</v>
      </c>
      <c r="E10" s="32"/>
    </row>
    <row r="11" spans="1:5" ht="12.75">
      <c r="A11" s="33" t="s">
        <v>194</v>
      </c>
      <c r="B11" s="32"/>
      <c r="C11" s="32"/>
      <c r="D11" s="32">
        <v>1533</v>
      </c>
      <c r="E11" s="32"/>
    </row>
    <row r="12" spans="1:5" ht="12.75">
      <c r="A12" s="33" t="s">
        <v>185</v>
      </c>
      <c r="B12" s="32"/>
      <c r="C12" s="32"/>
      <c r="D12" s="32">
        <v>16499.28</v>
      </c>
      <c r="E12" s="32"/>
    </row>
    <row r="13" spans="1:5" ht="12.75">
      <c r="A13" s="33" t="s">
        <v>186</v>
      </c>
      <c r="B13" s="32"/>
      <c r="C13" s="32"/>
      <c r="D13" s="32">
        <v>689.44</v>
      </c>
      <c r="E13" s="32"/>
    </row>
    <row r="14" spans="1:5" ht="15.75" customHeight="1">
      <c r="A14" s="33" t="s">
        <v>196</v>
      </c>
      <c r="B14" s="32"/>
      <c r="C14" s="32"/>
      <c r="D14" s="32">
        <v>873.83</v>
      </c>
      <c r="E14" s="32"/>
    </row>
    <row r="15" spans="1:5" ht="12.75">
      <c r="A15" s="33" t="s">
        <v>197</v>
      </c>
      <c r="B15" s="32"/>
      <c r="C15" s="32"/>
      <c r="D15" s="32">
        <v>61864.28</v>
      </c>
      <c r="E15" s="32"/>
    </row>
    <row r="16" spans="1:5" ht="24">
      <c r="A16" s="33" t="s">
        <v>189</v>
      </c>
      <c r="B16" s="32"/>
      <c r="C16" s="32"/>
      <c r="D16" s="32">
        <v>412.11</v>
      </c>
      <c r="E16" s="32"/>
    </row>
    <row r="17" spans="1:5" ht="12.75">
      <c r="A17" s="33" t="s">
        <v>175</v>
      </c>
      <c r="B17" s="32">
        <v>-333476.79</v>
      </c>
      <c r="C17" s="32">
        <v>312131.06</v>
      </c>
      <c r="D17" s="32">
        <v>349700.58</v>
      </c>
      <c r="E17" s="32">
        <v>-371046.31</v>
      </c>
    </row>
    <row r="18" spans="1:5" ht="12.75">
      <c r="A18" s="33" t="s">
        <v>176</v>
      </c>
      <c r="B18" s="32">
        <v>-895.08</v>
      </c>
      <c r="C18" s="32">
        <v>95717.49</v>
      </c>
      <c r="D18" s="32">
        <v>94822.41</v>
      </c>
      <c r="E18" s="32">
        <v>0</v>
      </c>
    </row>
    <row r="19" spans="1:5" ht="12.75">
      <c r="A19" s="33" t="s">
        <v>177</v>
      </c>
      <c r="B19" s="32">
        <v>20966.57</v>
      </c>
      <c r="C19" s="32">
        <v>251042.37</v>
      </c>
      <c r="D19" s="32">
        <v>220752</v>
      </c>
      <c r="E19" s="32">
        <v>51256.94</v>
      </c>
    </row>
    <row r="20" spans="1:5" ht="12.75">
      <c r="A20" s="33" t="s">
        <v>178</v>
      </c>
      <c r="B20" s="32">
        <v>-172.68</v>
      </c>
      <c r="C20" s="32">
        <v>6132.84</v>
      </c>
      <c r="D20" s="32">
        <v>6810</v>
      </c>
      <c r="E20" s="32">
        <v>-849.8400000000001</v>
      </c>
    </row>
    <row r="21" spans="1:5" ht="24">
      <c r="A21" s="33" t="s">
        <v>179</v>
      </c>
      <c r="B21" s="32">
        <v>-1130.84</v>
      </c>
      <c r="C21" s="32">
        <v>36853.74</v>
      </c>
      <c r="D21" s="32">
        <v>37814.54</v>
      </c>
      <c r="E21" s="32">
        <v>-2091.6399999999994</v>
      </c>
    </row>
    <row r="22" spans="1:5" ht="12.75">
      <c r="A22" s="33" t="s">
        <v>180</v>
      </c>
      <c r="B22" s="32">
        <v>17310.78</v>
      </c>
      <c r="C22" s="32">
        <v>33141.55</v>
      </c>
      <c r="D22" s="32">
        <v>36976.81</v>
      </c>
      <c r="E22" s="32">
        <v>13475.520000000004</v>
      </c>
    </row>
    <row r="23" spans="1:5" ht="12.75">
      <c r="A23" s="29" t="s">
        <v>181</v>
      </c>
      <c r="B23" s="30">
        <f>SUM(B8:B22)</f>
        <v>-650356.61</v>
      </c>
      <c r="C23" s="30">
        <f>SUM(C8:C22)</f>
        <v>1283109.7700000003</v>
      </c>
      <c r="D23" s="30">
        <f>D22+D21+D20+D19+D18+D17+D8+D9</f>
        <v>1495207.73</v>
      </c>
      <c r="E23" s="30">
        <f>SUM(E8:E22)</f>
        <v>-862454.5700000001</v>
      </c>
    </row>
    <row r="24" ht="15" customHeight="1">
      <c r="D24" s="40"/>
    </row>
    <row r="25" ht="15" customHeight="1">
      <c r="D25" s="40"/>
    </row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237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-24315.82</v>
      </c>
      <c r="C8" s="32">
        <v>131319.01</v>
      </c>
      <c r="D8" s="32">
        <v>136514.97</v>
      </c>
      <c r="E8" s="32">
        <v>-29511.78</v>
      </c>
    </row>
    <row r="9" spans="1:5" ht="12.75">
      <c r="A9" s="33" t="s">
        <v>238</v>
      </c>
      <c r="B9" s="32">
        <v>-279278.9</v>
      </c>
      <c r="C9" s="32">
        <v>311346.2</v>
      </c>
      <c r="D9" s="32">
        <v>639167.81</v>
      </c>
      <c r="E9" s="32">
        <v>-607100.51</v>
      </c>
    </row>
    <row r="10" spans="1:5" ht="12.75">
      <c r="A10" s="33" t="s">
        <v>193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843.15</v>
      </c>
      <c r="E11" s="32"/>
    </row>
    <row r="12" spans="1:5" ht="12.75">
      <c r="A12" s="33" t="s">
        <v>185</v>
      </c>
      <c r="B12" s="32"/>
      <c r="C12" s="39"/>
      <c r="D12" s="32">
        <v>14222.28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753.23</v>
      </c>
      <c r="E14" s="32"/>
    </row>
    <row r="15" spans="1:5" ht="15.75" customHeight="1">
      <c r="A15" s="33" t="s">
        <v>188</v>
      </c>
      <c r="B15" s="32"/>
      <c r="C15" s="39"/>
      <c r="D15" s="32">
        <v>46766.24</v>
      </c>
      <c r="E15" s="32"/>
    </row>
    <row r="16" spans="1:5" ht="24">
      <c r="A16" s="33" t="s">
        <v>200</v>
      </c>
      <c r="B16" s="32"/>
      <c r="C16" s="39"/>
      <c r="D16" s="32">
        <v>355.25</v>
      </c>
      <c r="E16" s="32"/>
    </row>
    <row r="17" spans="1:5" ht="12.75">
      <c r="A17" s="33" t="s">
        <v>175</v>
      </c>
      <c r="B17" s="32">
        <v>-248768.55</v>
      </c>
      <c r="C17" s="32">
        <v>257335.98</v>
      </c>
      <c r="D17" s="32">
        <v>254625.49</v>
      </c>
      <c r="E17" s="32">
        <v>-246058.05999999997</v>
      </c>
    </row>
    <row r="18" spans="1:5" ht="12.75">
      <c r="A18" s="33" t="s">
        <v>176</v>
      </c>
      <c r="B18" s="32">
        <v>-944.33</v>
      </c>
      <c r="C18" s="32">
        <v>78913.8</v>
      </c>
      <c r="D18" s="32">
        <v>77969.47</v>
      </c>
      <c r="E18" s="32">
        <v>0</v>
      </c>
    </row>
    <row r="19" spans="1:5" ht="12.75">
      <c r="A19" s="33" t="s">
        <v>210</v>
      </c>
      <c r="B19" s="32"/>
      <c r="C19" s="32">
        <v>4269.48</v>
      </c>
      <c r="D19" s="32">
        <v>4269.48</v>
      </c>
      <c r="E19" s="32">
        <v>0</v>
      </c>
    </row>
    <row r="20" spans="1:5" ht="12.75">
      <c r="A20" s="33" t="s">
        <v>177</v>
      </c>
      <c r="B20" s="32">
        <v>-14039.09</v>
      </c>
      <c r="C20" s="32">
        <v>182585.42</v>
      </c>
      <c r="D20" s="32">
        <v>190287.02</v>
      </c>
      <c r="E20" s="32">
        <v>-21740.689999999973</v>
      </c>
    </row>
    <row r="21" spans="1:5" ht="12.75">
      <c r="A21" s="33" t="s">
        <v>178</v>
      </c>
      <c r="B21" s="32"/>
      <c r="C21" s="32">
        <v>3308.64</v>
      </c>
      <c r="D21" s="32">
        <v>3308.64</v>
      </c>
      <c r="E21" s="32">
        <v>0</v>
      </c>
    </row>
    <row r="22" spans="1:5" ht="24">
      <c r="A22" s="33" t="s">
        <v>179</v>
      </c>
      <c r="B22" s="32">
        <v>-7238.22</v>
      </c>
      <c r="C22" s="32">
        <v>30383.04</v>
      </c>
      <c r="D22" s="32">
        <v>37814.54</v>
      </c>
      <c r="E22" s="32">
        <v>-14669.72</v>
      </c>
    </row>
    <row r="23" spans="1:5" ht="12.75">
      <c r="A23" s="33" t="s">
        <v>211</v>
      </c>
      <c r="B23" s="32">
        <v>147825.44</v>
      </c>
      <c r="C23" s="32">
        <v>164099.21</v>
      </c>
      <c r="D23" s="32">
        <v>124465.83</v>
      </c>
      <c r="E23" s="32">
        <v>187458.82</v>
      </c>
    </row>
    <row r="24" spans="1:5" ht="12.75">
      <c r="A24" s="33" t="s">
        <v>180</v>
      </c>
      <c r="B24" s="32">
        <v>31854.32</v>
      </c>
      <c r="C24" s="32">
        <v>26952.24</v>
      </c>
      <c r="D24" s="32">
        <v>15154.08</v>
      </c>
      <c r="E24" s="32">
        <v>43652.48</v>
      </c>
    </row>
    <row r="25" spans="1:5" ht="28.5" customHeight="1">
      <c r="A25" s="29" t="s">
        <v>181</v>
      </c>
      <c r="B25" s="30">
        <f>SUM(B8:B24)</f>
        <v>-394905.1499999999</v>
      </c>
      <c r="C25" s="30">
        <f>SUM(C8:C24)</f>
        <v>1190513.0200000003</v>
      </c>
      <c r="D25" s="30">
        <f>D24+D23+D22+D21+D20+D19+D18+D17+D8+D9</f>
        <v>1483577.33</v>
      </c>
      <c r="E25" s="30">
        <f>SUM(E8:E24)</f>
        <v>-687969.46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239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-5521.6</v>
      </c>
      <c r="C8" s="32">
        <v>26628</v>
      </c>
      <c r="D8" s="32">
        <v>28849.7</v>
      </c>
      <c r="E8" s="32">
        <v>-7743.299999999999</v>
      </c>
    </row>
    <row r="9" spans="1:5" ht="12.75">
      <c r="A9" s="33" t="s">
        <v>167</v>
      </c>
      <c r="B9" s="32">
        <v>17690.26</v>
      </c>
      <c r="C9" s="32">
        <v>64783.99</v>
      </c>
      <c r="D9" s="32">
        <v>133448.92</v>
      </c>
      <c r="E9" s="32">
        <v>-50974.67000000001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194</v>
      </c>
      <c r="B11" s="32"/>
      <c r="C11" s="32"/>
      <c r="D11" s="32">
        <v>183.96</v>
      </c>
      <c r="E11" s="32"/>
    </row>
    <row r="12" spans="1:5" ht="12.75">
      <c r="A12" s="33" t="s">
        <v>185</v>
      </c>
      <c r="B12" s="32"/>
      <c r="C12" s="32"/>
      <c r="D12" s="32">
        <v>3005.6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2.75">
      <c r="A14" s="33" t="s">
        <v>196</v>
      </c>
      <c r="B14" s="32"/>
      <c r="C14" s="32"/>
      <c r="D14" s="32">
        <v>159.18</v>
      </c>
      <c r="E14" s="32"/>
    </row>
    <row r="15" spans="1:5" ht="15.75" customHeight="1">
      <c r="A15" s="33" t="s">
        <v>197</v>
      </c>
      <c r="B15" s="32"/>
      <c r="C15" s="32"/>
      <c r="D15" s="32">
        <v>12258.76</v>
      </c>
      <c r="E15" s="32"/>
    </row>
    <row r="16" spans="1:5" ht="24">
      <c r="A16" s="33" t="s">
        <v>200</v>
      </c>
      <c r="B16" s="32"/>
      <c r="C16" s="32"/>
      <c r="D16" s="32">
        <v>75.09</v>
      </c>
      <c r="E16" s="32"/>
    </row>
    <row r="17" spans="1:5" ht="12.75">
      <c r="A17" s="33" t="s">
        <v>175</v>
      </c>
      <c r="B17" s="32">
        <v>-146978.14</v>
      </c>
      <c r="C17" s="32">
        <v>52180.92</v>
      </c>
      <c r="D17" s="32">
        <v>189112</v>
      </c>
      <c r="E17" s="32">
        <v>-283909.22000000003</v>
      </c>
    </row>
    <row r="18" spans="1:5" ht="12.75">
      <c r="A18" s="33" t="s">
        <v>176</v>
      </c>
      <c r="B18" s="32">
        <v>0</v>
      </c>
      <c r="C18" s="32">
        <v>16001.58</v>
      </c>
      <c r="D18" s="32">
        <v>16001.58</v>
      </c>
      <c r="E18" s="32">
        <v>0</v>
      </c>
    </row>
    <row r="19" spans="1:5" ht="12.75">
      <c r="A19" s="33" t="s">
        <v>177</v>
      </c>
      <c r="B19" s="32">
        <v>-2932.08</v>
      </c>
      <c r="C19" s="32">
        <v>38563.74</v>
      </c>
      <c r="D19" s="32">
        <v>40213.32</v>
      </c>
      <c r="E19" s="32">
        <v>-4581.6600000000035</v>
      </c>
    </row>
    <row r="20" spans="1:5" ht="24">
      <c r="A20" s="33" t="s">
        <v>179</v>
      </c>
      <c r="B20" s="32">
        <v>-28709.24</v>
      </c>
      <c r="C20" s="32">
        <v>6160.85</v>
      </c>
      <c r="D20" s="32">
        <v>37814.54</v>
      </c>
      <c r="E20" s="32">
        <v>-60362.93</v>
      </c>
    </row>
    <row r="21" spans="1:5" ht="12.75">
      <c r="A21" s="33" t="s">
        <v>180</v>
      </c>
      <c r="B21" s="32">
        <v>-19362.41</v>
      </c>
      <c r="C21" s="32">
        <v>5493.48</v>
      </c>
      <c r="D21" s="32">
        <v>14750.88</v>
      </c>
      <c r="E21" s="32">
        <v>-28619.81</v>
      </c>
    </row>
    <row r="22" spans="1:5" ht="12.75">
      <c r="A22" s="29" t="s">
        <v>181</v>
      </c>
      <c r="B22" s="30">
        <f>SUM(B8:B21)</f>
        <v>-185813.21</v>
      </c>
      <c r="C22" s="30">
        <f>SUM(C8:C21)</f>
        <v>209812.55999999997</v>
      </c>
      <c r="D22" s="30">
        <f>D21+D20+D19+D18+D17+D8+D9</f>
        <v>460190.94000000006</v>
      </c>
      <c r="E22" s="30">
        <f>SUM(E8:E21)</f>
        <v>-436191.5900000001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-50777.02</v>
      </c>
      <c r="C8" s="37">
        <v>258905.04</v>
      </c>
      <c r="D8" s="32">
        <v>265522.08</v>
      </c>
      <c r="E8" s="32">
        <v>-57394.06</v>
      </c>
    </row>
    <row r="9" spans="1:5" ht="12.75">
      <c r="A9" s="33" t="s">
        <v>167</v>
      </c>
      <c r="B9" s="32">
        <v>3213.58</v>
      </c>
      <c r="C9" s="37">
        <v>629826.75</v>
      </c>
      <c r="D9" s="32">
        <v>1200442.34</v>
      </c>
      <c r="E9" s="32">
        <v>-567402.0100000001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1762.95</v>
      </c>
      <c r="E11" s="32"/>
    </row>
    <row r="12" spans="1:5" ht="12.75">
      <c r="A12" s="33" t="s">
        <v>185</v>
      </c>
      <c r="B12" s="32"/>
      <c r="C12" s="37"/>
      <c r="D12" s="32">
        <v>27662.38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1465.04</v>
      </c>
      <c r="E14" s="32"/>
    </row>
    <row r="15" spans="1:5" ht="15.75" customHeight="1">
      <c r="A15" s="33" t="s">
        <v>197</v>
      </c>
      <c r="B15" s="32"/>
      <c r="C15" s="37"/>
      <c r="D15" s="32">
        <v>141704.16</v>
      </c>
      <c r="E15" s="32"/>
    </row>
    <row r="16" spans="1:5" ht="24">
      <c r="A16" s="33" t="s">
        <v>200</v>
      </c>
      <c r="B16" s="32"/>
      <c r="C16" s="37"/>
      <c r="D16" s="32">
        <v>690.97</v>
      </c>
      <c r="E16" s="32"/>
    </row>
    <row r="17" spans="1:5" ht="12.75">
      <c r="A17" s="33" t="s">
        <v>175</v>
      </c>
      <c r="B17" s="32">
        <v>-2928376.55</v>
      </c>
      <c r="C17" s="37">
        <v>507861.26</v>
      </c>
      <c r="D17" s="32">
        <v>817955.83</v>
      </c>
      <c r="E17" s="32">
        <v>-3238471.12</v>
      </c>
    </row>
    <row r="18" spans="1:5" ht="12.75">
      <c r="A18" s="33" t="s">
        <v>176</v>
      </c>
      <c r="B18" s="32">
        <v>-4265.1</v>
      </c>
      <c r="C18" s="37">
        <v>155722.11</v>
      </c>
      <c r="D18" s="32">
        <v>151532.1</v>
      </c>
      <c r="E18" s="32">
        <v>-75.09000000002561</v>
      </c>
    </row>
    <row r="19" spans="1:5" ht="12.75">
      <c r="A19" s="33" t="s">
        <v>210</v>
      </c>
      <c r="B19" s="32"/>
      <c r="C19" s="37">
        <v>1613.08</v>
      </c>
      <c r="D19" s="32">
        <v>1613.08</v>
      </c>
      <c r="E19" s="32"/>
    </row>
    <row r="20" spans="1:5" ht="12.75">
      <c r="A20" s="33" t="s">
        <v>177</v>
      </c>
      <c r="B20" s="32">
        <v>7605.43</v>
      </c>
      <c r="C20" s="37">
        <v>390879.9</v>
      </c>
      <c r="D20" s="32">
        <v>370108.55</v>
      </c>
      <c r="E20" s="32">
        <v>28376.780000000028</v>
      </c>
    </row>
    <row r="21" spans="1:5" ht="12.75">
      <c r="A21" s="33" t="s">
        <v>178</v>
      </c>
      <c r="B21" s="32"/>
      <c r="C21" s="37">
        <v>176.88</v>
      </c>
      <c r="D21" s="32">
        <v>176.88</v>
      </c>
      <c r="E21" s="32">
        <v>0</v>
      </c>
    </row>
    <row r="22" spans="1:5" ht="24">
      <c r="A22" s="33" t="s">
        <v>179</v>
      </c>
      <c r="B22" s="32">
        <v>17234.13</v>
      </c>
      <c r="C22" s="37">
        <v>59925.55</v>
      </c>
      <c r="D22" s="32">
        <v>116850.74</v>
      </c>
      <c r="E22" s="32">
        <v>-39691.06</v>
      </c>
    </row>
    <row r="23" spans="1:5" ht="12.75">
      <c r="A23" s="33" t="s">
        <v>211</v>
      </c>
      <c r="B23" s="32">
        <v>92381.65</v>
      </c>
      <c r="C23" s="37">
        <v>219955.66</v>
      </c>
      <c r="D23" s="32">
        <v>237714.27</v>
      </c>
      <c r="E23" s="32">
        <v>74623.04000000001</v>
      </c>
    </row>
    <row r="24" spans="1:5" ht="12.75">
      <c r="A24" s="33" t="s">
        <v>180</v>
      </c>
      <c r="B24" s="32">
        <v>71599.08</v>
      </c>
      <c r="C24" s="37">
        <v>49623.23</v>
      </c>
      <c r="D24" s="32">
        <v>11587.5</v>
      </c>
      <c r="E24" s="32">
        <v>109634.81</v>
      </c>
    </row>
    <row r="25" spans="1:5" ht="28.5" customHeight="1">
      <c r="A25" s="29" t="s">
        <v>181</v>
      </c>
      <c r="B25" s="30">
        <f>SUM(B8:B24)</f>
        <v>-2791384.8</v>
      </c>
      <c r="C25" s="31">
        <f>SUM(C8:C24)</f>
        <v>2274489.46</v>
      </c>
      <c r="D25" s="30">
        <f>D24+D23+D22+D21+D20+D19+D18+D17+D8+D9</f>
        <v>3173503.37</v>
      </c>
      <c r="E25" s="30">
        <f>SUM(E8:E24)</f>
        <v>-3690398.71</v>
      </c>
    </row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-19743.51</v>
      </c>
      <c r="C8" s="32">
        <v>70257.3</v>
      </c>
      <c r="D8" s="32">
        <v>75281.9</v>
      </c>
      <c r="E8" s="32">
        <v>-24768.109999999986</v>
      </c>
    </row>
    <row r="9" spans="1:5" ht="12.75">
      <c r="A9" s="33" t="s">
        <v>167</v>
      </c>
      <c r="B9" s="32">
        <v>-127180</v>
      </c>
      <c r="C9" s="32">
        <v>168727.04</v>
      </c>
      <c r="D9" s="32">
        <v>348788.39</v>
      </c>
      <c r="E9" s="32">
        <v>-307241.35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367.92</v>
      </c>
      <c r="E11" s="32"/>
    </row>
    <row r="12" spans="1:5" ht="12.75">
      <c r="A12" s="33" t="s">
        <v>185</v>
      </c>
      <c r="B12" s="32"/>
      <c r="C12" s="39"/>
      <c r="D12" s="32">
        <v>7842.95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415.37</v>
      </c>
      <c r="E14" s="32"/>
    </row>
    <row r="15" spans="1:5" ht="15.75" customHeight="1">
      <c r="A15" s="33" t="s">
        <v>197</v>
      </c>
      <c r="B15" s="32"/>
      <c r="C15" s="39"/>
      <c r="D15" s="32">
        <v>26571.24</v>
      </c>
      <c r="E15" s="32"/>
    </row>
    <row r="16" spans="1:5" ht="24">
      <c r="A16" s="33" t="s">
        <v>200</v>
      </c>
      <c r="B16" s="32"/>
      <c r="C16" s="39"/>
      <c r="D16" s="32">
        <v>195.9</v>
      </c>
      <c r="E16" s="32"/>
    </row>
    <row r="17" spans="1:5" ht="12.75">
      <c r="A17" s="33" t="s">
        <v>175</v>
      </c>
      <c r="B17" s="32">
        <v>550098.06</v>
      </c>
      <c r="C17" s="32">
        <v>137676.96</v>
      </c>
      <c r="D17" s="32">
        <v>857194.7</v>
      </c>
      <c r="E17" s="32">
        <v>-169419.67999999993</v>
      </c>
    </row>
    <row r="18" spans="1:5" ht="12.75">
      <c r="A18" s="33" t="s">
        <v>176</v>
      </c>
      <c r="B18" s="32">
        <v>-3724.64</v>
      </c>
      <c r="C18" s="32">
        <v>42501.18</v>
      </c>
      <c r="D18" s="32">
        <v>42501.18</v>
      </c>
      <c r="E18" s="32">
        <v>-3724.6399999999994</v>
      </c>
    </row>
    <row r="19" spans="1:5" ht="12.75">
      <c r="A19" s="33" t="s">
        <v>177</v>
      </c>
      <c r="B19" s="32">
        <v>-6476.74</v>
      </c>
      <c r="C19" s="32">
        <v>101851.62</v>
      </c>
      <c r="D19" s="32">
        <v>104934.75</v>
      </c>
      <c r="E19" s="32">
        <v>-9559.87000000001</v>
      </c>
    </row>
    <row r="20" spans="1:5" ht="12.75">
      <c r="A20" s="33" t="s">
        <v>178</v>
      </c>
      <c r="B20" s="32"/>
      <c r="C20" s="32">
        <v>117.96</v>
      </c>
      <c r="D20" s="32">
        <v>117.96</v>
      </c>
      <c r="E20" s="32"/>
    </row>
    <row r="21" spans="1:5" ht="24">
      <c r="A21" s="33" t="s">
        <v>179</v>
      </c>
      <c r="B21" s="32">
        <v>-21066.14</v>
      </c>
      <c r="C21" s="32">
        <v>16255.13</v>
      </c>
      <c r="D21" s="32">
        <v>37814.54</v>
      </c>
      <c r="E21" s="32">
        <v>-42625.55</v>
      </c>
    </row>
    <row r="22" spans="1:5" ht="12.75">
      <c r="A22" s="33" t="s">
        <v>211</v>
      </c>
      <c r="B22" s="32">
        <v>45105.91</v>
      </c>
      <c r="C22" s="32">
        <v>84163.1</v>
      </c>
      <c r="D22" s="32">
        <v>82869.14</v>
      </c>
      <c r="E22" s="32">
        <v>46399.87000000001</v>
      </c>
    </row>
    <row r="23" spans="1:5" ht="12.75">
      <c r="A23" s="33" t="s">
        <v>180</v>
      </c>
      <c r="B23" s="32">
        <v>-4514.92</v>
      </c>
      <c r="C23" s="32">
        <v>13834.95</v>
      </c>
      <c r="D23" s="32">
        <v>11587.5</v>
      </c>
      <c r="E23" s="32">
        <v>-2267.4699999999993</v>
      </c>
    </row>
    <row r="24" spans="1:5" ht="12.75">
      <c r="A24" s="29" t="s">
        <v>181</v>
      </c>
      <c r="B24" s="30">
        <f>SUM(B8:B23)</f>
        <v>412498.0200000001</v>
      </c>
      <c r="C24" s="30">
        <f>SUM(C8:C23)</f>
        <v>635385.24</v>
      </c>
      <c r="D24" s="30">
        <f>D23+D22+D21+D20+D19+D18+D17+D8+D9</f>
        <v>1561090.06</v>
      </c>
      <c r="E24" s="30">
        <f>SUM(E8:E23)</f>
        <v>-513206.79999999993</v>
      </c>
    </row>
    <row r="25" ht="15" customHeight="1">
      <c r="D25" s="40"/>
    </row>
    <row r="26" ht="15" customHeight="1">
      <c r="D26" s="40"/>
    </row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7">
      <selection activeCell="D22" sqref="D22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-17580.18</v>
      </c>
      <c r="C8" s="32">
        <v>127429.33</v>
      </c>
      <c r="D8" s="32">
        <v>126043.27</v>
      </c>
      <c r="E8" s="32">
        <v>-16194.12000000001</v>
      </c>
    </row>
    <row r="9" spans="1:5" ht="12.75">
      <c r="A9" s="33" t="s">
        <v>167</v>
      </c>
      <c r="B9" s="32">
        <v>-303970.04</v>
      </c>
      <c r="C9" s="32">
        <v>298008.83</v>
      </c>
      <c r="D9" s="32">
        <v>479699.62</v>
      </c>
      <c r="E9" s="32">
        <v>-485660.82999999996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720.51</v>
      </c>
      <c r="E11" s="32"/>
    </row>
    <row r="12" spans="1:5" ht="12.75">
      <c r="A12" s="33" t="s">
        <v>185</v>
      </c>
      <c r="B12" s="32"/>
      <c r="C12" s="39"/>
      <c r="D12" s="32">
        <v>13128.56</v>
      </c>
      <c r="E12" s="32"/>
    </row>
    <row r="13" spans="1:5" ht="12.75">
      <c r="A13" s="33" t="s">
        <v>195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695</v>
      </c>
      <c r="E14" s="32"/>
    </row>
    <row r="15" spans="1:5" ht="15.75" customHeight="1">
      <c r="A15" s="33" t="s">
        <v>197</v>
      </c>
      <c r="B15" s="32"/>
      <c r="C15" s="39"/>
      <c r="D15" s="32">
        <v>17469</v>
      </c>
      <c r="E15" s="32"/>
    </row>
    <row r="16" spans="1:5" ht="24">
      <c r="A16" s="33" t="s">
        <v>200</v>
      </c>
      <c r="B16" s="32"/>
      <c r="C16" s="39"/>
      <c r="D16" s="32">
        <v>327.98</v>
      </c>
      <c r="E16" s="32"/>
    </row>
    <row r="17" spans="1:5" ht="12.75">
      <c r="A17" s="33" t="s">
        <v>175</v>
      </c>
      <c r="B17" s="32">
        <v>-19632.55</v>
      </c>
      <c r="C17" s="32">
        <v>249709.48</v>
      </c>
      <c r="D17" s="32">
        <v>472120.25</v>
      </c>
      <c r="E17" s="32">
        <v>-242043.31999999998</v>
      </c>
    </row>
    <row r="18" spans="1:5" ht="12.75">
      <c r="A18" s="33" t="s">
        <v>176</v>
      </c>
      <c r="B18" s="32">
        <v>-356.08</v>
      </c>
      <c r="C18" s="32">
        <v>76575.4</v>
      </c>
      <c r="D18" s="32">
        <v>76218.92</v>
      </c>
      <c r="E18" s="32">
        <v>0.39999999999417923</v>
      </c>
    </row>
    <row r="19" spans="1:5" ht="12.75">
      <c r="A19" s="33" t="s">
        <v>177</v>
      </c>
      <c r="B19" s="32">
        <v>-7683.4</v>
      </c>
      <c r="C19" s="32">
        <v>173483.68</v>
      </c>
      <c r="D19" s="32">
        <v>175690.46</v>
      </c>
      <c r="E19" s="32">
        <v>-9890.179999999993</v>
      </c>
    </row>
    <row r="20" spans="1:5" ht="24">
      <c r="A20" s="33" t="s">
        <v>179</v>
      </c>
      <c r="B20" s="32">
        <v>-7773.08</v>
      </c>
      <c r="C20" s="32">
        <v>29482.86</v>
      </c>
      <c r="D20" s="32">
        <v>37814.54</v>
      </c>
      <c r="E20" s="32">
        <v>-16104.760000000002</v>
      </c>
    </row>
    <row r="21" spans="1:5" ht="12.75">
      <c r="A21" s="33" t="s">
        <v>180</v>
      </c>
      <c r="B21" s="32">
        <v>-9783.54</v>
      </c>
      <c r="C21" s="32">
        <v>26110.92</v>
      </c>
      <c r="D21" s="32">
        <v>16116.1</v>
      </c>
      <c r="E21" s="32">
        <v>211.27999999999702</v>
      </c>
    </row>
    <row r="22" spans="1:5" ht="12.75">
      <c r="A22" s="29" t="s">
        <v>181</v>
      </c>
      <c r="B22" s="30">
        <v>-366778.87</v>
      </c>
      <c r="C22" s="30">
        <v>980800.5</v>
      </c>
      <c r="D22" s="32">
        <v>1383703.16</v>
      </c>
      <c r="E22" s="30">
        <v>-769681.5299999999</v>
      </c>
    </row>
    <row r="23" ht="15" customHeight="1">
      <c r="D23" s="40"/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5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190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36" t="s">
        <v>162</v>
      </c>
      <c r="C7" s="36" t="s">
        <v>163</v>
      </c>
      <c r="D7" s="36" t="s">
        <v>164</v>
      </c>
      <c r="E7" s="36" t="s">
        <v>165</v>
      </c>
    </row>
    <row r="8" spans="1:5" ht="12.75">
      <c r="A8" s="33" t="s">
        <v>166</v>
      </c>
      <c r="B8" s="37">
        <v>-23012.95</v>
      </c>
      <c r="C8" s="37">
        <v>160791.42</v>
      </c>
      <c r="D8" s="37">
        <v>158648.58</v>
      </c>
      <c r="E8" s="37">
        <v>-20870.109999999986</v>
      </c>
    </row>
    <row r="9" spans="1:5" ht="12.75">
      <c r="A9" s="33" t="s">
        <v>167</v>
      </c>
      <c r="B9" s="37">
        <v>-343987.64</v>
      </c>
      <c r="C9" s="37">
        <v>389266.44</v>
      </c>
      <c r="D9" s="37">
        <v>710017.84</v>
      </c>
      <c r="E9" s="37">
        <v>-664739.04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4984</v>
      </c>
      <c r="E11" s="37"/>
    </row>
    <row r="12" spans="1:5" ht="12.75">
      <c r="A12" s="33" t="s">
        <v>185</v>
      </c>
      <c r="B12" s="37"/>
      <c r="C12" s="37"/>
      <c r="D12" s="37">
        <v>16528.19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875.35</v>
      </c>
      <c r="E14" s="37"/>
    </row>
    <row r="15" spans="1:5" ht="15.75" customHeight="1">
      <c r="A15" s="33" t="s">
        <v>188</v>
      </c>
      <c r="B15" s="37"/>
      <c r="C15" s="37"/>
      <c r="D15" s="37">
        <v>44901</v>
      </c>
      <c r="E15" s="37"/>
    </row>
    <row r="16" spans="1:5" ht="24">
      <c r="A16" s="33" t="s">
        <v>189</v>
      </c>
      <c r="B16" s="37"/>
      <c r="C16" s="37"/>
      <c r="D16" s="37">
        <v>412.84</v>
      </c>
      <c r="E16" s="37"/>
    </row>
    <row r="17" spans="1:5" ht="12.75">
      <c r="A17" s="33" t="s">
        <v>175</v>
      </c>
      <c r="B17" s="37">
        <v>286325.96</v>
      </c>
      <c r="C17" s="37">
        <v>315089.04</v>
      </c>
      <c r="D17" s="37">
        <v>253194.35</v>
      </c>
      <c r="E17" s="37">
        <v>348220.65</v>
      </c>
    </row>
    <row r="18" spans="1:5" ht="12.75">
      <c r="A18" s="33" t="s">
        <v>176</v>
      </c>
      <c r="B18" s="37">
        <v>-1423.54</v>
      </c>
      <c r="C18" s="37">
        <v>96624.06</v>
      </c>
      <c r="D18" s="37">
        <v>95200.52</v>
      </c>
      <c r="E18" s="37">
        <v>0</v>
      </c>
    </row>
    <row r="19" spans="1:5" ht="12.75">
      <c r="A19" s="33" t="s">
        <v>177</v>
      </c>
      <c r="B19" s="37">
        <v>23626.28</v>
      </c>
      <c r="C19" s="37">
        <v>253420.02</v>
      </c>
      <c r="D19" s="37">
        <v>221138.81</v>
      </c>
      <c r="E19" s="37">
        <v>55907.48999999999</v>
      </c>
    </row>
    <row r="20" spans="1:5" ht="12.75">
      <c r="A20" s="33" t="s">
        <v>178</v>
      </c>
      <c r="B20" s="37">
        <v>0</v>
      </c>
      <c r="C20" s="37">
        <v>115.2</v>
      </c>
      <c r="D20" s="37">
        <v>115.2</v>
      </c>
      <c r="E20" s="37">
        <v>0</v>
      </c>
    </row>
    <row r="21" spans="1:5" ht="24">
      <c r="A21" s="33" t="s">
        <v>179</v>
      </c>
      <c r="B21" s="37">
        <v>-2376.52</v>
      </c>
      <c r="C21" s="37">
        <v>37201.86</v>
      </c>
      <c r="D21" s="37">
        <v>37814.54</v>
      </c>
      <c r="E21" s="37">
        <v>-2989.199999999997</v>
      </c>
    </row>
    <row r="22" spans="1:5" ht="12.75">
      <c r="A22" s="33" t="s">
        <v>180</v>
      </c>
      <c r="B22" s="37">
        <v>-4398.76</v>
      </c>
      <c r="C22" s="37">
        <v>30460.08</v>
      </c>
      <c r="D22" s="37">
        <v>23827.36</v>
      </c>
      <c r="E22" s="37">
        <v>2233.959999999999</v>
      </c>
    </row>
    <row r="23" spans="1:5" ht="12.75">
      <c r="A23" s="29" t="s">
        <v>191</v>
      </c>
      <c r="B23" s="31">
        <f>SUM(B8:B22)</f>
        <v>-65247.17</v>
      </c>
      <c r="C23" s="31">
        <f>SUM(C8:C22)</f>
        <v>1282968.12</v>
      </c>
      <c r="D23" s="31">
        <f>D8+D9+D17+D18+D19+D20+D21+D22</f>
        <v>1499957.2000000002</v>
      </c>
      <c r="E23" s="31">
        <f>SUM(E8:E22)</f>
        <v>-282236.25</v>
      </c>
    </row>
    <row r="24" ht="15" customHeight="1">
      <c r="D24" s="38"/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-23371.65</v>
      </c>
      <c r="C8" s="37">
        <v>152235.15</v>
      </c>
      <c r="D8" s="32">
        <v>151861.76</v>
      </c>
      <c r="E8" s="32">
        <v>-22998.26000000001</v>
      </c>
    </row>
    <row r="9" spans="1:5" ht="12.75">
      <c r="A9" s="33" t="s">
        <v>167</v>
      </c>
      <c r="B9" s="32">
        <v>-351347.24</v>
      </c>
      <c r="C9" s="37">
        <v>363904.13</v>
      </c>
      <c r="D9" s="32">
        <v>726976.94</v>
      </c>
      <c r="E9" s="32">
        <v>-714420.05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2367.19</v>
      </c>
      <c r="E11" s="32"/>
    </row>
    <row r="12" spans="1:5" ht="12.75">
      <c r="A12" s="33" t="s">
        <v>185</v>
      </c>
      <c r="B12" s="32"/>
      <c r="C12" s="37"/>
      <c r="D12" s="32">
        <v>15822.19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837.97</v>
      </c>
      <c r="E14" s="32"/>
    </row>
    <row r="15" spans="1:5" ht="15.75" customHeight="1">
      <c r="A15" s="33" t="s">
        <v>188</v>
      </c>
      <c r="B15" s="32"/>
      <c r="C15" s="37"/>
      <c r="D15" s="32">
        <v>77117.98</v>
      </c>
      <c r="E15" s="32"/>
    </row>
    <row r="16" spans="1:5" ht="24">
      <c r="A16" s="33" t="s">
        <v>200</v>
      </c>
      <c r="B16" s="32"/>
      <c r="C16" s="37"/>
      <c r="D16" s="32">
        <v>395.22</v>
      </c>
      <c r="E16" s="32"/>
    </row>
    <row r="17" spans="1:5" ht="12.75">
      <c r="A17" s="33" t="s">
        <v>175</v>
      </c>
      <c r="B17" s="32">
        <v>147008.86</v>
      </c>
      <c r="C17" s="37">
        <v>298322.76</v>
      </c>
      <c r="D17" s="32">
        <v>99717.76</v>
      </c>
      <c r="E17" s="32">
        <v>345613.86</v>
      </c>
    </row>
    <row r="18" spans="1:5" ht="12.75">
      <c r="A18" s="33" t="s">
        <v>176</v>
      </c>
      <c r="B18" s="32">
        <v>-7216.1</v>
      </c>
      <c r="C18" s="37">
        <v>91482.54</v>
      </c>
      <c r="D18" s="32">
        <v>86266.54</v>
      </c>
      <c r="E18" s="32">
        <v>-2000.1000000000058</v>
      </c>
    </row>
    <row r="19" spans="1:5" ht="12.75">
      <c r="A19" s="33" t="s">
        <v>177</v>
      </c>
      <c r="B19" s="32">
        <v>7032.25</v>
      </c>
      <c r="C19" s="37">
        <v>228339.36</v>
      </c>
      <c r="D19" s="32">
        <v>211692.49</v>
      </c>
      <c r="E19" s="32">
        <v>23679.119999999995</v>
      </c>
    </row>
    <row r="20" spans="1:5" ht="12.75">
      <c r="A20" s="33" t="s">
        <v>178</v>
      </c>
      <c r="B20" s="32"/>
      <c r="C20" s="37">
        <v>145.26</v>
      </c>
      <c r="D20" s="32">
        <v>145.26</v>
      </c>
      <c r="E20" s="32">
        <v>0</v>
      </c>
    </row>
    <row r="21" spans="1:5" ht="24">
      <c r="A21" s="33" t="s">
        <v>179</v>
      </c>
      <c r="B21" s="32">
        <v>-6754.65</v>
      </c>
      <c r="C21" s="37">
        <v>35062.27</v>
      </c>
      <c r="D21" s="32">
        <v>88533.14</v>
      </c>
      <c r="E21" s="32">
        <v>-60225.52</v>
      </c>
    </row>
    <row r="22" spans="1:5" ht="12.75">
      <c r="A22" s="33" t="s">
        <v>180</v>
      </c>
      <c r="B22" s="32">
        <v>47581.34</v>
      </c>
      <c r="C22" s="37">
        <v>31516.26</v>
      </c>
      <c r="D22" s="32">
        <v>25469.23</v>
      </c>
      <c r="E22" s="32">
        <v>53628.37</v>
      </c>
    </row>
    <row r="23" spans="1:5" ht="12.75">
      <c r="A23" s="29" t="s">
        <v>181</v>
      </c>
      <c r="B23" s="30">
        <f>SUM(B8:B22)</f>
        <v>-187067.19000000003</v>
      </c>
      <c r="C23" s="31">
        <f>SUM(C8:C22)</f>
        <v>1201007.73</v>
      </c>
      <c r="D23" s="30">
        <f>D22+D21+D20+D19+D18+D17+D8+D9</f>
        <v>1390663.1199999999</v>
      </c>
      <c r="E23" s="30">
        <f>SUM(E8:E22)</f>
        <v>-376722.5800000001</v>
      </c>
    </row>
    <row r="24" ht="15" customHeight="1">
      <c r="D24" s="40"/>
    </row>
    <row r="25" ht="15" customHeight="1">
      <c r="D25" s="40"/>
    </row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7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-22191.35</v>
      </c>
      <c r="C8" s="37">
        <v>112732.8</v>
      </c>
      <c r="D8" s="32">
        <v>117331.44</v>
      </c>
      <c r="E8" s="32">
        <v>-26789.98999999999</v>
      </c>
    </row>
    <row r="9" spans="1:5" ht="12.75">
      <c r="A9" s="33" t="s">
        <v>167</v>
      </c>
      <c r="B9" s="32">
        <v>-315901.76</v>
      </c>
      <c r="C9" s="37">
        <v>267182.65</v>
      </c>
      <c r="D9" s="32">
        <v>535468.36</v>
      </c>
      <c r="E9" s="32">
        <v>-584187.47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184</v>
      </c>
      <c r="B11" s="32"/>
      <c r="C11" s="37"/>
      <c r="D11" s="32">
        <v>1787.47</v>
      </c>
      <c r="E11" s="32"/>
    </row>
    <row r="12" spans="1:5" ht="12.75">
      <c r="A12" s="33" t="s">
        <v>185</v>
      </c>
      <c r="B12" s="32"/>
      <c r="C12" s="37"/>
      <c r="D12" s="32">
        <v>12219.26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646.65</v>
      </c>
      <c r="E14" s="32"/>
    </row>
    <row r="15" spans="1:5" ht="15.75" customHeight="1">
      <c r="A15" s="33" t="s">
        <v>188</v>
      </c>
      <c r="B15" s="32"/>
      <c r="C15" s="37"/>
      <c r="D15" s="32">
        <v>64724.71</v>
      </c>
      <c r="E15" s="32"/>
    </row>
    <row r="16" spans="1:5" ht="24">
      <c r="A16" s="33" t="s">
        <v>200</v>
      </c>
      <c r="B16" s="32"/>
      <c r="C16" s="37"/>
      <c r="D16" s="32">
        <v>305.33</v>
      </c>
      <c r="E16" s="32"/>
    </row>
    <row r="17" spans="1:5" ht="12.75">
      <c r="A17" s="33" t="s">
        <v>175</v>
      </c>
      <c r="B17" s="32">
        <v>238097.59</v>
      </c>
      <c r="C17" s="37">
        <v>220913.88</v>
      </c>
      <c r="D17" s="32">
        <v>146977.68</v>
      </c>
      <c r="E17" s="32">
        <v>312033.79</v>
      </c>
    </row>
    <row r="18" spans="1:5" ht="12.75">
      <c r="A18" s="33" t="s">
        <v>176</v>
      </c>
      <c r="B18" s="32">
        <v>-3447.34</v>
      </c>
      <c r="C18" s="37">
        <v>67744.98</v>
      </c>
      <c r="D18" s="32">
        <v>64544.98</v>
      </c>
      <c r="E18" s="32">
        <v>-247.34000000000378</v>
      </c>
    </row>
    <row r="19" spans="1:5" ht="12.75">
      <c r="A19" s="33" t="s">
        <v>210</v>
      </c>
      <c r="B19" s="32">
        <v>0</v>
      </c>
      <c r="C19" s="37">
        <v>12591.72</v>
      </c>
      <c r="D19" s="32">
        <v>12591.72</v>
      </c>
      <c r="E19" s="32">
        <v>0</v>
      </c>
    </row>
    <row r="20" spans="1:5" ht="12.75">
      <c r="A20" s="33" t="s">
        <v>177</v>
      </c>
      <c r="B20" s="32">
        <v>-6112.71</v>
      </c>
      <c r="C20" s="37">
        <v>162883.86</v>
      </c>
      <c r="D20" s="32">
        <v>163547.25</v>
      </c>
      <c r="E20" s="32">
        <v>-6776.100000000006</v>
      </c>
    </row>
    <row r="21" spans="1:5" ht="12.75">
      <c r="A21" s="33" t="s">
        <v>178</v>
      </c>
      <c r="B21" s="32">
        <v>0</v>
      </c>
      <c r="C21" s="37">
        <v>362.52</v>
      </c>
      <c r="D21" s="32">
        <v>362.52</v>
      </c>
      <c r="E21" s="32">
        <v>0</v>
      </c>
    </row>
    <row r="22" spans="1:5" ht="24">
      <c r="A22" s="33" t="s">
        <v>179</v>
      </c>
      <c r="B22" s="32">
        <v>-11180.35</v>
      </c>
      <c r="C22" s="37">
        <v>26082.59</v>
      </c>
      <c r="D22" s="32">
        <v>37814.54</v>
      </c>
      <c r="E22" s="32">
        <v>-22912.300000000003</v>
      </c>
    </row>
    <row r="23" spans="1:5" ht="12.75">
      <c r="A23" s="33" t="s">
        <v>180</v>
      </c>
      <c r="B23" s="32">
        <v>-9331.91</v>
      </c>
      <c r="C23" s="37">
        <v>23253</v>
      </c>
      <c r="D23" s="32">
        <v>31511.04</v>
      </c>
      <c r="E23" s="32">
        <v>-17589.95</v>
      </c>
    </row>
    <row r="24" spans="1:5" ht="12.75">
      <c r="A24" s="29" t="s">
        <v>181</v>
      </c>
      <c r="B24" s="30">
        <f>SUM(B8:B23)</f>
        <v>-130067.83</v>
      </c>
      <c r="C24" s="31">
        <f>SUM(C8:C23)</f>
        <v>893748</v>
      </c>
      <c r="D24" s="30">
        <f>D23+D22+D21+D20+D19+D18+D17+D8+D9</f>
        <v>1110149.5299999998</v>
      </c>
      <c r="E24" s="30">
        <f>SUM(E8:E23)</f>
        <v>-346469.36</v>
      </c>
    </row>
    <row r="25" ht="15" customHeight="1">
      <c r="D25" s="40"/>
    </row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-13942.19</v>
      </c>
      <c r="C8" s="32">
        <v>104133.84</v>
      </c>
      <c r="D8" s="32">
        <v>102883.7</v>
      </c>
      <c r="E8" s="32">
        <v>-12692.050000000003</v>
      </c>
    </row>
    <row r="9" spans="1:5" ht="12.75">
      <c r="A9" s="33" t="s">
        <v>167</v>
      </c>
      <c r="B9" s="37">
        <v>-292640.86</v>
      </c>
      <c r="C9" s="32">
        <v>232487.47</v>
      </c>
      <c r="D9" s="32">
        <v>465340.96</v>
      </c>
      <c r="E9" s="32">
        <v>-525494.35</v>
      </c>
    </row>
    <row r="10" spans="1:5" ht="12.75">
      <c r="A10" s="33" t="s">
        <v>183</v>
      </c>
      <c r="B10" s="37"/>
      <c r="C10" s="32"/>
      <c r="D10" s="32">
        <v>3309.31</v>
      </c>
      <c r="E10" s="32"/>
    </row>
    <row r="11" spans="1:5" ht="12.75">
      <c r="A11" s="33" t="s">
        <v>184</v>
      </c>
      <c r="B11" s="37"/>
      <c r="C11" s="32"/>
      <c r="D11" s="32">
        <v>1932.4</v>
      </c>
      <c r="E11" s="32"/>
    </row>
    <row r="12" spans="1:5" ht="12.75">
      <c r="A12" s="33" t="s">
        <v>185</v>
      </c>
      <c r="B12" s="37"/>
      <c r="C12" s="32"/>
      <c r="D12" s="32">
        <v>10718.55</v>
      </c>
      <c r="E12" s="32"/>
    </row>
    <row r="13" spans="1:5" ht="12.75">
      <c r="A13" s="33" t="s">
        <v>186</v>
      </c>
      <c r="B13" s="37"/>
      <c r="C13" s="32"/>
      <c r="D13" s="32">
        <v>689.44</v>
      </c>
      <c r="E13" s="32"/>
    </row>
    <row r="14" spans="1:5" ht="12.75">
      <c r="A14" s="33" t="s">
        <v>187</v>
      </c>
      <c r="B14" s="37"/>
      <c r="C14" s="32"/>
      <c r="D14" s="32">
        <v>567.66</v>
      </c>
      <c r="E14" s="32"/>
    </row>
    <row r="15" spans="1:5" ht="15.75" customHeight="1">
      <c r="A15" s="33" t="s">
        <v>188</v>
      </c>
      <c r="B15" s="37"/>
      <c r="C15" s="32"/>
      <c r="D15" s="32">
        <v>28243.98</v>
      </c>
      <c r="E15" s="32"/>
    </row>
    <row r="16" spans="1:5" ht="24">
      <c r="A16" s="33" t="s">
        <v>200</v>
      </c>
      <c r="B16" s="37"/>
      <c r="C16" s="32"/>
      <c r="D16" s="32">
        <v>267.74</v>
      </c>
      <c r="E16" s="32"/>
    </row>
    <row r="17" spans="1:5" ht="12.75">
      <c r="A17" s="33" t="s">
        <v>175</v>
      </c>
      <c r="B17" s="37">
        <v>159657.86</v>
      </c>
      <c r="C17" s="32">
        <v>204063.12</v>
      </c>
      <c r="D17" s="32">
        <v>277584.33</v>
      </c>
      <c r="E17" s="32">
        <v>86136.64999999997</v>
      </c>
    </row>
    <row r="18" spans="1:5" ht="12.75">
      <c r="A18" s="33" t="s">
        <v>176</v>
      </c>
      <c r="B18" s="37">
        <v>0</v>
      </c>
      <c r="C18" s="32">
        <v>62577.06</v>
      </c>
      <c r="D18" s="32">
        <v>62577.06</v>
      </c>
      <c r="E18" s="32">
        <v>0</v>
      </c>
    </row>
    <row r="19" spans="1:5" ht="12.75">
      <c r="A19" s="33" t="s">
        <v>177</v>
      </c>
      <c r="B19" s="37">
        <v>-13434.19</v>
      </c>
      <c r="C19" s="32">
        <v>134879.46</v>
      </c>
      <c r="D19" s="32">
        <v>143408.6</v>
      </c>
      <c r="E19" s="32">
        <v>-21963.330000000016</v>
      </c>
    </row>
    <row r="20" spans="1:5" ht="24">
      <c r="A20" s="33" t="s">
        <v>179</v>
      </c>
      <c r="B20" s="37">
        <v>-12689.91</v>
      </c>
      <c r="C20" s="32">
        <v>24093.11</v>
      </c>
      <c r="D20" s="32">
        <v>37814.54</v>
      </c>
      <c r="E20" s="32">
        <v>-26411.34</v>
      </c>
    </row>
    <row r="21" spans="1:5" ht="12.75">
      <c r="A21" s="33" t="s">
        <v>180</v>
      </c>
      <c r="B21" s="37">
        <v>-15545.76</v>
      </c>
      <c r="C21" s="32">
        <v>21190.08</v>
      </c>
      <c r="D21" s="32">
        <v>31511.04</v>
      </c>
      <c r="E21" s="32">
        <v>-25866.72</v>
      </c>
    </row>
    <row r="22" spans="1:5" ht="12.75">
      <c r="A22" s="29" t="s">
        <v>181</v>
      </c>
      <c r="B22" s="31">
        <f>SUM(B8:B21)</f>
        <v>-188595.05000000002</v>
      </c>
      <c r="C22" s="30">
        <f>SUM(C8:C21)</f>
        <v>783424.1399999999</v>
      </c>
      <c r="D22" s="30">
        <f>D21+D20+D19+D18+D17+D8+D9</f>
        <v>1121120.23</v>
      </c>
      <c r="E22" s="30">
        <f>SUM(E8:E21)</f>
        <v>-526291.1400000001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-28577.78</v>
      </c>
      <c r="C8" s="37">
        <v>123811.32</v>
      </c>
      <c r="D8" s="32">
        <v>126915.8</v>
      </c>
      <c r="E8" s="32">
        <v>-31682.259999999995</v>
      </c>
    </row>
    <row r="9" spans="1:5" ht="12.75">
      <c r="A9" s="33" t="s">
        <v>167</v>
      </c>
      <c r="B9" s="32">
        <v>-338395.85</v>
      </c>
      <c r="C9" s="37">
        <v>291158.61</v>
      </c>
      <c r="D9" s="32">
        <v>465647.51</v>
      </c>
      <c r="E9" s="32">
        <v>-512884.75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1980.71</v>
      </c>
      <c r="E11" s="32"/>
    </row>
    <row r="12" spans="1:5" ht="12.75">
      <c r="A12" s="33" t="s">
        <v>185</v>
      </c>
      <c r="B12" s="32"/>
      <c r="C12" s="37"/>
      <c r="D12" s="32">
        <v>13222.23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700.26</v>
      </c>
      <c r="E14" s="32"/>
    </row>
    <row r="15" spans="1:5" ht="15.75" customHeight="1">
      <c r="A15" s="33" t="s">
        <v>188</v>
      </c>
      <c r="B15" s="32"/>
      <c r="C15" s="37"/>
      <c r="D15" s="32">
        <v>68638.48</v>
      </c>
      <c r="E15" s="32"/>
    </row>
    <row r="16" spans="1:5" ht="24">
      <c r="A16" s="33" t="s">
        <v>200</v>
      </c>
      <c r="B16" s="32"/>
      <c r="C16" s="37"/>
      <c r="D16" s="32">
        <v>330.28</v>
      </c>
      <c r="E16" s="32"/>
    </row>
    <row r="17" spans="1:5" ht="12.75">
      <c r="A17" s="33" t="s">
        <v>175</v>
      </c>
      <c r="B17" s="32">
        <v>1284.29</v>
      </c>
      <c r="C17" s="37">
        <v>242623.44</v>
      </c>
      <c r="D17" s="32">
        <v>717807.13</v>
      </c>
      <c r="E17" s="32">
        <v>-473899.4</v>
      </c>
    </row>
    <row r="18" spans="1:5" ht="12.75">
      <c r="A18" s="33" t="s">
        <v>176</v>
      </c>
      <c r="B18" s="32">
        <v>-4648.04</v>
      </c>
      <c r="C18" s="37">
        <v>74402.28</v>
      </c>
      <c r="D18" s="32">
        <v>70402.28</v>
      </c>
      <c r="E18" s="32">
        <v>-648.0399999999936</v>
      </c>
    </row>
    <row r="19" spans="1:5" ht="12.75">
      <c r="A19" s="33" t="s">
        <v>177</v>
      </c>
      <c r="B19" s="32">
        <v>-10720.01</v>
      </c>
      <c r="C19" s="37">
        <v>171916.14</v>
      </c>
      <c r="D19" s="32">
        <v>176906.75</v>
      </c>
      <c r="E19" s="32">
        <v>-15710.619999999995</v>
      </c>
    </row>
    <row r="20" spans="1:5" ht="24">
      <c r="A20" s="33" t="s">
        <v>179</v>
      </c>
      <c r="B20" s="32">
        <v>-11169.94</v>
      </c>
      <c r="C20" s="37">
        <v>28645.89</v>
      </c>
      <c r="D20" s="32">
        <v>37814.54</v>
      </c>
      <c r="E20" s="32">
        <v>-20338.590000000004</v>
      </c>
    </row>
    <row r="21" spans="1:5" ht="12.75">
      <c r="A21" s="33" t="s">
        <v>180</v>
      </c>
      <c r="B21" s="32">
        <v>30239.17</v>
      </c>
      <c r="C21" s="37">
        <v>25441.68</v>
      </c>
      <c r="D21" s="32">
        <v>31512.1</v>
      </c>
      <c r="E21" s="32">
        <v>24168.75</v>
      </c>
    </row>
    <row r="22" spans="1:5" ht="12.75">
      <c r="A22" s="29" t="s">
        <v>181</v>
      </c>
      <c r="B22" s="30">
        <f>SUM(B8:B21)</f>
        <v>-361988.16000000003</v>
      </c>
      <c r="C22" s="31">
        <f>SUM(C8:C21)</f>
        <v>957999.3600000001</v>
      </c>
      <c r="D22" s="30">
        <f>D21+D20+D19+D18+D17+D8+D9</f>
        <v>1627006.11</v>
      </c>
      <c r="E22" s="30">
        <f>B22+C22-D22</f>
        <v>-1030994.91</v>
      </c>
    </row>
    <row r="23" ht="15" customHeight="1">
      <c r="D23" s="40"/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-51371.29</v>
      </c>
      <c r="C8" s="37">
        <v>248834.58</v>
      </c>
      <c r="D8" s="32">
        <v>268852.87</v>
      </c>
      <c r="E8" s="32">
        <v>-71389.58000000002</v>
      </c>
    </row>
    <row r="9" spans="1:5" ht="12.75">
      <c r="A9" s="33" t="s">
        <v>167</v>
      </c>
      <c r="B9" s="32">
        <v>-345489.56</v>
      </c>
      <c r="C9" s="37">
        <v>601094.72</v>
      </c>
      <c r="D9" s="32">
        <v>1159985.86</v>
      </c>
      <c r="E9" s="32">
        <v>-904380.7000000002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4058.04</v>
      </c>
      <c r="E11" s="32"/>
    </row>
    <row r="12" spans="1:5" ht="12.75">
      <c r="A12" s="33" t="s">
        <v>185</v>
      </c>
      <c r="B12" s="32"/>
      <c r="C12" s="37"/>
      <c r="D12" s="32">
        <v>28007.62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1483.13</v>
      </c>
      <c r="E14" s="32"/>
    </row>
    <row r="15" spans="1:5" ht="15.75" customHeight="1">
      <c r="A15" s="33" t="s">
        <v>188</v>
      </c>
      <c r="B15" s="32"/>
      <c r="C15" s="37"/>
      <c r="D15" s="32">
        <v>95856.25</v>
      </c>
      <c r="E15" s="32"/>
    </row>
    <row r="16" spans="1:5" ht="24">
      <c r="A16" s="33" t="s">
        <v>200</v>
      </c>
      <c r="B16" s="32"/>
      <c r="C16" s="37"/>
      <c r="D16" s="32">
        <v>699.61</v>
      </c>
      <c r="E16" s="32"/>
    </row>
    <row r="17" spans="1:5" ht="12.75">
      <c r="A17" s="33" t="s">
        <v>175</v>
      </c>
      <c r="B17" s="32">
        <v>-785227</v>
      </c>
      <c r="C17" s="37">
        <v>487622.04</v>
      </c>
      <c r="D17" s="32">
        <v>170917.03</v>
      </c>
      <c r="E17" s="32">
        <v>-468521.99</v>
      </c>
    </row>
    <row r="18" spans="1:5" ht="12.75">
      <c r="A18" s="33" t="s">
        <v>176</v>
      </c>
      <c r="B18" s="32">
        <v>-1044.75</v>
      </c>
      <c r="C18" s="37">
        <v>149532.18</v>
      </c>
      <c r="D18" s="32">
        <v>148487.43</v>
      </c>
      <c r="E18" s="32">
        <v>0</v>
      </c>
    </row>
    <row r="19" spans="1:5" ht="12.75">
      <c r="A19" s="33" t="s">
        <v>177</v>
      </c>
      <c r="B19" s="32">
        <v>-8557.32</v>
      </c>
      <c r="C19" s="37">
        <v>378901.8</v>
      </c>
      <c r="D19" s="32">
        <v>374751.6</v>
      </c>
      <c r="E19" s="32">
        <v>-4407.119999999995</v>
      </c>
    </row>
    <row r="20" spans="1:5" ht="12.75">
      <c r="A20" s="33" t="s">
        <v>178</v>
      </c>
      <c r="B20" s="32"/>
      <c r="C20" s="37">
        <v>57.48</v>
      </c>
      <c r="D20" s="32">
        <v>57.48</v>
      </c>
      <c r="E20" s="32">
        <v>0</v>
      </c>
    </row>
    <row r="21" spans="1:5" ht="24">
      <c r="A21" s="33" t="s">
        <v>179</v>
      </c>
      <c r="B21" s="32">
        <v>17687.51</v>
      </c>
      <c r="C21" s="37">
        <v>57571.74</v>
      </c>
      <c r="D21" s="32">
        <v>37814.54</v>
      </c>
      <c r="E21" s="32">
        <v>37444.71</v>
      </c>
    </row>
    <row r="22" spans="1:5" ht="12.75">
      <c r="A22" s="33" t="s">
        <v>211</v>
      </c>
      <c r="B22" s="32">
        <v>44442.13</v>
      </c>
      <c r="C22" s="37">
        <v>53791.2</v>
      </c>
      <c r="D22" s="32">
        <v>48596.05</v>
      </c>
      <c r="E22" s="32">
        <v>49637.279999999984</v>
      </c>
    </row>
    <row r="23" spans="1:5" ht="12.75">
      <c r="A23" s="33" t="s">
        <v>180</v>
      </c>
      <c r="B23" s="32">
        <v>84476.39</v>
      </c>
      <c r="C23" s="37">
        <v>51592.68</v>
      </c>
      <c r="D23" s="32">
        <v>24940.49</v>
      </c>
      <c r="E23" s="32">
        <v>111128.58</v>
      </c>
    </row>
    <row r="24" spans="1:5" ht="12.75">
      <c r="A24" s="29" t="s">
        <v>181</v>
      </c>
      <c r="B24" s="30">
        <f>SUM(B8:B23)</f>
        <v>-1045083.8900000002</v>
      </c>
      <c r="C24" s="30">
        <f>SUM(C8:C23)</f>
        <v>2028998.4199999997</v>
      </c>
      <c r="D24" s="30">
        <f>D23+D22+D21+D20+D19+D18+D17+D8+D9</f>
        <v>2234403.35</v>
      </c>
      <c r="E24" s="30">
        <f>SUM(E8:E23)</f>
        <v>-1250488.82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8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248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-5219.16</v>
      </c>
      <c r="C8" s="32">
        <v>32961.81</v>
      </c>
      <c r="D8" s="32">
        <v>161409.74</v>
      </c>
      <c r="E8" s="32">
        <v>-133667.09</v>
      </c>
    </row>
    <row r="9" spans="1:5" ht="12.75">
      <c r="A9" s="33" t="s">
        <v>167</v>
      </c>
      <c r="B9" s="32">
        <v>-109696.92</v>
      </c>
      <c r="C9" s="32">
        <v>77054.99</v>
      </c>
      <c r="D9" s="32">
        <v>65455</v>
      </c>
      <c r="E9" s="32">
        <v>-98096.93</v>
      </c>
    </row>
    <row r="10" spans="1:5" ht="12.75">
      <c r="A10" s="33" t="s">
        <v>249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229.95</v>
      </c>
      <c r="E11" s="32"/>
    </row>
    <row r="12" spans="1:5" ht="12.75">
      <c r="A12" s="33" t="s">
        <v>185</v>
      </c>
      <c r="B12" s="32"/>
      <c r="C12" s="39"/>
      <c r="D12" s="32">
        <v>3409.58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180.58</v>
      </c>
      <c r="E14" s="32"/>
    </row>
    <row r="15" spans="1:5" ht="15.75" customHeight="1">
      <c r="A15" s="33" t="s">
        <v>188</v>
      </c>
      <c r="B15" s="32"/>
      <c r="C15" s="39"/>
      <c r="D15" s="32">
        <v>20521.63</v>
      </c>
      <c r="E15" s="32"/>
    </row>
    <row r="16" spans="1:5" ht="24">
      <c r="A16" s="33" t="s">
        <v>200</v>
      </c>
      <c r="B16" s="32"/>
      <c r="C16" s="39"/>
      <c r="D16" s="32">
        <v>85.17</v>
      </c>
      <c r="E16" s="32"/>
    </row>
    <row r="17" spans="1:5" ht="12.75">
      <c r="A17" s="33" t="s">
        <v>175</v>
      </c>
      <c r="B17" s="32">
        <v>144265.04</v>
      </c>
      <c r="C17" s="32">
        <v>64567.89</v>
      </c>
      <c r="D17" s="32">
        <v>27032.5</v>
      </c>
      <c r="E17" s="32">
        <v>181800.43</v>
      </c>
    </row>
    <row r="18" spans="1:5" ht="12.75">
      <c r="A18" s="33" t="s">
        <v>176</v>
      </c>
      <c r="B18" s="32">
        <v>-439.38</v>
      </c>
      <c r="C18" s="32">
        <v>19801.92</v>
      </c>
      <c r="D18" s="32">
        <v>19362.54</v>
      </c>
      <c r="E18" s="32">
        <v>0</v>
      </c>
    </row>
    <row r="19" spans="1:5" ht="12.75">
      <c r="A19" s="33" t="s">
        <v>177</v>
      </c>
      <c r="B19" s="32">
        <v>-3242.76</v>
      </c>
      <c r="C19" s="32">
        <v>44218.77</v>
      </c>
      <c r="D19" s="32">
        <v>45618.51</v>
      </c>
      <c r="E19" s="32">
        <v>-4642.500000000007</v>
      </c>
    </row>
    <row r="20" spans="1:5" ht="24">
      <c r="A20" s="33" t="s">
        <v>179</v>
      </c>
      <c r="B20" s="32">
        <v>-27655.03</v>
      </c>
      <c r="C20" s="32">
        <v>7627.51</v>
      </c>
      <c r="D20" s="32">
        <v>37814.54</v>
      </c>
      <c r="E20" s="32">
        <v>-57842.06</v>
      </c>
    </row>
    <row r="21" spans="1:5" ht="12.75">
      <c r="A21" s="33" t="s">
        <v>180</v>
      </c>
      <c r="B21" s="32">
        <v>-6243.11</v>
      </c>
      <c r="C21" s="32">
        <v>6749.49</v>
      </c>
      <c r="D21" s="32">
        <v>3458.88</v>
      </c>
      <c r="E21" s="32">
        <v>-2952.5</v>
      </c>
    </row>
    <row r="22" spans="1:5" ht="12.75">
      <c r="A22" s="29" t="s">
        <v>181</v>
      </c>
      <c r="B22" s="30">
        <f>SUM(B8:B21)</f>
        <v>-8231.319999999992</v>
      </c>
      <c r="C22" s="30">
        <f>SUM(C8:C21)</f>
        <v>252982.37999999998</v>
      </c>
      <c r="D22" s="30">
        <f>D21+D20+D19+D18+D17+D8+D9</f>
        <v>360151.70999999996</v>
      </c>
      <c r="E22" s="30">
        <f>SUM(E8:E21)</f>
        <v>-115400.65</v>
      </c>
    </row>
    <row r="23" ht="15" customHeight="1">
      <c r="D23" s="40"/>
    </row>
    <row r="24" ht="15" customHeight="1">
      <c r="D24" s="40"/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-5596.31</v>
      </c>
      <c r="C8" s="32">
        <v>33594.6</v>
      </c>
      <c r="D8" s="32">
        <v>33498.33</v>
      </c>
      <c r="E8" s="32">
        <v>-5500.0400000000045</v>
      </c>
    </row>
    <row r="9" spans="1:5" ht="12.75">
      <c r="A9" s="33" t="s">
        <v>167</v>
      </c>
      <c r="B9" s="32">
        <v>-99194.66</v>
      </c>
      <c r="C9" s="32">
        <v>78648.96</v>
      </c>
      <c r="D9" s="32">
        <v>165546.01</v>
      </c>
      <c r="E9" s="32">
        <v>-186091.71000000002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199.29</v>
      </c>
      <c r="E11" s="32"/>
    </row>
    <row r="12" spans="1:5" ht="12.75">
      <c r="A12" s="33" t="s">
        <v>185</v>
      </c>
      <c r="B12" s="32"/>
      <c r="C12" s="39"/>
      <c r="D12" s="32">
        <v>3489.13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184.7</v>
      </c>
      <c r="E14" s="32"/>
    </row>
    <row r="15" spans="1:5" ht="15.75" customHeight="1">
      <c r="A15" s="33" t="s">
        <v>188</v>
      </c>
      <c r="B15" s="32"/>
      <c r="C15" s="39"/>
      <c r="D15" s="32">
        <v>14661.88</v>
      </c>
      <c r="E15" s="32"/>
    </row>
    <row r="16" spans="1:5" ht="24">
      <c r="A16" s="33" t="s">
        <v>200</v>
      </c>
      <c r="B16" s="32"/>
      <c r="C16" s="39"/>
      <c r="D16" s="32">
        <v>87.17</v>
      </c>
      <c r="E16" s="32"/>
    </row>
    <row r="17" spans="1:5" ht="12.75">
      <c r="A17" s="33" t="s">
        <v>175</v>
      </c>
      <c r="B17" s="32">
        <v>189264.82</v>
      </c>
      <c r="C17" s="32">
        <v>65832.48</v>
      </c>
      <c r="D17" s="32">
        <v>525051.48</v>
      </c>
      <c r="E17" s="32">
        <v>-269954.18</v>
      </c>
    </row>
    <row r="18" spans="1:5" ht="12.75">
      <c r="A18" s="33" t="s">
        <v>176</v>
      </c>
      <c r="B18" s="32">
        <v>-1089.47</v>
      </c>
      <c r="C18" s="32">
        <v>20187.96</v>
      </c>
      <c r="D18" s="32">
        <v>19098.49</v>
      </c>
      <c r="E18" s="32">
        <v>0</v>
      </c>
    </row>
    <row r="19" spans="1:5" ht="12.75">
      <c r="A19" s="33" t="s">
        <v>177</v>
      </c>
      <c r="B19" s="32">
        <v>-3507.32</v>
      </c>
      <c r="C19" s="32">
        <v>44613</v>
      </c>
      <c r="D19" s="32">
        <v>46692.97</v>
      </c>
      <c r="E19" s="32">
        <v>-5587.290000000001</v>
      </c>
    </row>
    <row r="20" spans="1:5" ht="24">
      <c r="A20" s="33" t="s">
        <v>179</v>
      </c>
      <c r="B20" s="32">
        <v>-27285.55</v>
      </c>
      <c r="C20" s="32">
        <v>7772.7</v>
      </c>
      <c r="D20" s="32">
        <v>37814.54</v>
      </c>
      <c r="E20" s="32">
        <v>-57327.39</v>
      </c>
    </row>
    <row r="21" spans="1:5" ht="12.75">
      <c r="A21" s="33" t="s">
        <v>180</v>
      </c>
      <c r="B21" s="32">
        <v>-6650.63</v>
      </c>
      <c r="C21" s="32">
        <v>6678.72</v>
      </c>
      <c r="D21" s="32">
        <v>12670.23</v>
      </c>
      <c r="E21" s="32">
        <v>-12642.14</v>
      </c>
    </row>
    <row r="22" spans="1:5" ht="12.75">
      <c r="A22" s="29" t="s">
        <v>181</v>
      </c>
      <c r="B22" s="30">
        <f>SUM(B8:B21)</f>
        <v>45940.88</v>
      </c>
      <c r="C22" s="30">
        <f>SUM(C8:C21)</f>
        <v>257328.41999999998</v>
      </c>
      <c r="D22" s="30">
        <f>D21+D20+D19+D18+D17+D8+D9</f>
        <v>840372.0499999999</v>
      </c>
      <c r="E22" s="30">
        <f>SUM(E8:E21)</f>
        <v>-537102.75</v>
      </c>
    </row>
    <row r="23" ht="15" customHeight="1"/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-43143.36</v>
      </c>
      <c r="C8" s="32">
        <v>231139.92</v>
      </c>
      <c r="D8" s="32">
        <v>238806.63</v>
      </c>
      <c r="E8" s="32">
        <v>-50810.07000000001</v>
      </c>
    </row>
    <row r="9" spans="1:5" ht="12.75">
      <c r="A9" s="33" t="s">
        <v>167</v>
      </c>
      <c r="B9" s="32">
        <v>-453223.02</v>
      </c>
      <c r="C9" s="32">
        <v>566214.06</v>
      </c>
      <c r="D9" s="32">
        <v>1063094.49</v>
      </c>
      <c r="E9" s="32">
        <v>-950103.45</v>
      </c>
    </row>
    <row r="10" spans="1:5" ht="12.75">
      <c r="A10" s="33" t="s">
        <v>183</v>
      </c>
      <c r="B10" s="32"/>
      <c r="C10" s="39"/>
      <c r="D10" s="32">
        <v>5628.27</v>
      </c>
      <c r="E10" s="32"/>
    </row>
    <row r="11" spans="1:5" ht="12.75">
      <c r="A11" s="33" t="s">
        <v>184</v>
      </c>
      <c r="B11" s="32"/>
      <c r="C11" s="39"/>
      <c r="D11" s="32">
        <v>1134.42</v>
      </c>
      <c r="E11" s="32"/>
    </row>
    <row r="12" spans="1:5" ht="12.75">
      <c r="A12" s="33" t="s">
        <v>185</v>
      </c>
      <c r="B12" s="32"/>
      <c r="C12" s="39"/>
      <c r="D12" s="32">
        <v>24879.31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1317.66</v>
      </c>
      <c r="E14" s="32"/>
    </row>
    <row r="15" spans="1:5" ht="15.75" customHeight="1">
      <c r="A15" s="33" t="s">
        <v>188</v>
      </c>
      <c r="B15" s="32"/>
      <c r="C15" s="39"/>
      <c r="D15" s="32">
        <v>101388.19</v>
      </c>
      <c r="E15" s="32"/>
    </row>
    <row r="16" spans="1:5" ht="24">
      <c r="A16" s="33" t="s">
        <v>200</v>
      </c>
      <c r="B16" s="32"/>
      <c r="C16" s="39"/>
      <c r="D16" s="32">
        <v>621.44</v>
      </c>
      <c r="E16" s="32"/>
    </row>
    <row r="17" spans="1:5" ht="12.75">
      <c r="A17" s="33" t="s">
        <v>175</v>
      </c>
      <c r="B17" s="32">
        <v>82216.96</v>
      </c>
      <c r="C17" s="32">
        <v>452458.92</v>
      </c>
      <c r="D17" s="32">
        <v>1310847.06</v>
      </c>
      <c r="E17" s="32">
        <v>-776171.18</v>
      </c>
    </row>
    <row r="18" spans="1:5" ht="12.75">
      <c r="A18" s="33" t="s">
        <v>176</v>
      </c>
      <c r="B18" s="32">
        <v>-7735.79</v>
      </c>
      <c r="C18" s="32">
        <v>138899.4</v>
      </c>
      <c r="D18" s="32">
        <v>131163.61</v>
      </c>
      <c r="E18" s="32">
        <v>0</v>
      </c>
    </row>
    <row r="19" spans="1:5" ht="12.75">
      <c r="A19" s="33" t="s">
        <v>210</v>
      </c>
      <c r="B19" s="32">
        <v>0</v>
      </c>
      <c r="C19" s="32">
        <v>293.4</v>
      </c>
      <c r="D19" s="32">
        <v>293.4</v>
      </c>
      <c r="E19" s="32">
        <v>0</v>
      </c>
    </row>
    <row r="20" spans="1:5" ht="12.75">
      <c r="A20" s="33" t="s">
        <v>177</v>
      </c>
      <c r="B20" s="32">
        <v>19352.53</v>
      </c>
      <c r="C20" s="32">
        <v>364296.06</v>
      </c>
      <c r="D20" s="32">
        <v>332870.35</v>
      </c>
      <c r="E20" s="32">
        <v>50778.23999999999</v>
      </c>
    </row>
    <row r="21" spans="1:5" ht="24">
      <c r="A21" s="33" t="s">
        <v>179</v>
      </c>
      <c r="B21" s="32">
        <v>14557.25</v>
      </c>
      <c r="C21" s="32">
        <v>53477.58</v>
      </c>
      <c r="D21" s="32">
        <v>37814.54</v>
      </c>
      <c r="E21" s="32">
        <v>30220.29</v>
      </c>
    </row>
    <row r="22" spans="1:5" ht="12.75">
      <c r="A22" s="33" t="s">
        <v>211</v>
      </c>
      <c r="B22" s="32">
        <v>-70696.24</v>
      </c>
      <c r="C22" s="32">
        <v>148251.48</v>
      </c>
      <c r="D22" s="32">
        <v>125059.51</v>
      </c>
      <c r="E22" s="32">
        <v>-47504.26999999999</v>
      </c>
    </row>
    <row r="23" spans="1:5" ht="12.75">
      <c r="A23" s="33" t="s">
        <v>180</v>
      </c>
      <c r="B23" s="32">
        <v>54817</v>
      </c>
      <c r="C23" s="32">
        <v>48094.44</v>
      </c>
      <c r="D23" s="32">
        <v>36600.93</v>
      </c>
      <c r="E23" s="32">
        <v>66310.51000000001</v>
      </c>
    </row>
    <row r="24" spans="1:5" ht="12.75">
      <c r="A24" s="29" t="s">
        <v>181</v>
      </c>
      <c r="B24" s="30">
        <f>SUM(B8:B23)</f>
        <v>-403854.6699999999</v>
      </c>
      <c r="C24" s="30">
        <f>SUM(C8:C23)</f>
        <v>2003125.26</v>
      </c>
      <c r="D24" s="30">
        <f>D23+D22+D21+D20+D19+D18+D17+D8+D9</f>
        <v>3276550.5199999996</v>
      </c>
      <c r="E24" s="30">
        <f>SUM(E8:E23)</f>
        <v>-1677279.9300000002</v>
      </c>
    </row>
    <row r="25" ht="15" customHeight="1">
      <c r="D25" s="40"/>
    </row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-16766.83</v>
      </c>
      <c r="C8" s="37">
        <v>108524.84</v>
      </c>
      <c r="D8" s="32">
        <v>106737.73</v>
      </c>
      <c r="E8" s="32">
        <v>-14979.72</v>
      </c>
    </row>
    <row r="9" spans="1:5" ht="12.75">
      <c r="A9" s="33" t="s">
        <v>167</v>
      </c>
      <c r="B9" s="32">
        <v>-247249.34</v>
      </c>
      <c r="C9" s="37">
        <v>253071.97</v>
      </c>
      <c r="D9" s="32">
        <v>474767.8</v>
      </c>
      <c r="E9" s="32">
        <v>-468945.17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1980.71</v>
      </c>
      <c r="E11" s="32"/>
    </row>
    <row r="12" spans="1:5" ht="12.75">
      <c r="A12" s="33" t="s">
        <v>185</v>
      </c>
      <c r="B12" s="32"/>
      <c r="C12" s="37"/>
      <c r="D12" s="32">
        <v>11128.01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590.25</v>
      </c>
      <c r="E14" s="32"/>
    </row>
    <row r="15" spans="1:5" ht="15.75" customHeight="1">
      <c r="A15" s="33" t="s">
        <v>188</v>
      </c>
      <c r="B15" s="32"/>
      <c r="C15" s="37"/>
      <c r="D15" s="32">
        <v>59622.58</v>
      </c>
      <c r="E15" s="32"/>
    </row>
    <row r="16" spans="1:5" ht="24">
      <c r="A16" s="33" t="s">
        <v>200</v>
      </c>
      <c r="B16" s="32"/>
      <c r="C16" s="37"/>
      <c r="D16" s="32">
        <v>277.75</v>
      </c>
      <c r="E16" s="32"/>
    </row>
    <row r="17" spans="1:5" ht="12.75">
      <c r="A17" s="33" t="s">
        <v>175</v>
      </c>
      <c r="B17" s="32">
        <v>322521.02</v>
      </c>
      <c r="C17" s="37">
        <v>212648.16</v>
      </c>
      <c r="D17" s="32">
        <v>353409.04</v>
      </c>
      <c r="E17" s="32">
        <v>181760.14000000007</v>
      </c>
    </row>
    <row r="18" spans="1:5" ht="12.75">
      <c r="A18" s="33" t="s">
        <v>176</v>
      </c>
      <c r="B18" s="32">
        <v>-2886.16</v>
      </c>
      <c r="C18" s="37">
        <v>65211.04</v>
      </c>
      <c r="D18" s="32">
        <v>62324.88</v>
      </c>
      <c r="E18" s="32">
        <v>0</v>
      </c>
    </row>
    <row r="19" spans="1:5" ht="12.75">
      <c r="A19" s="33" t="s">
        <v>177</v>
      </c>
      <c r="B19" s="32">
        <v>-5661.15</v>
      </c>
      <c r="C19" s="37">
        <v>148072.86</v>
      </c>
      <c r="D19" s="32">
        <v>148780.68</v>
      </c>
      <c r="E19" s="32">
        <v>-6368.970000000001</v>
      </c>
    </row>
    <row r="20" spans="1:5" ht="12.75">
      <c r="A20" s="33" t="s">
        <v>178</v>
      </c>
      <c r="B20" s="32">
        <v>0</v>
      </c>
      <c r="C20" s="37">
        <v>333.36</v>
      </c>
      <c r="D20" s="32">
        <v>333.36</v>
      </c>
      <c r="E20" s="32">
        <v>0</v>
      </c>
    </row>
    <row r="21" spans="1:5" ht="24">
      <c r="A21" s="33" t="s">
        <v>179</v>
      </c>
      <c r="B21" s="32">
        <v>-13089.97</v>
      </c>
      <c r="C21" s="37">
        <v>25109.79</v>
      </c>
      <c r="D21" s="32">
        <v>37814.54</v>
      </c>
      <c r="E21" s="32">
        <v>-25794.72</v>
      </c>
    </row>
    <row r="22" spans="1:5" ht="12.75">
      <c r="A22" s="33" t="s">
        <v>180</v>
      </c>
      <c r="B22" s="32">
        <v>-21108.54</v>
      </c>
      <c r="C22" s="37">
        <v>22262.4</v>
      </c>
      <c r="D22" s="32">
        <v>22219.36</v>
      </c>
      <c r="E22" s="32">
        <v>-21065.5</v>
      </c>
    </row>
    <row r="23" spans="1:5" ht="12.75">
      <c r="A23" s="29" t="s">
        <v>181</v>
      </c>
      <c r="B23" s="30">
        <f>SUM(B8:B22)</f>
        <v>15759.030000000028</v>
      </c>
      <c r="C23" s="31">
        <f>SUM(C8:C22)</f>
        <v>835234.42</v>
      </c>
      <c r="D23" s="30">
        <f>D22+D21+D20+D19+D18+D17+D8+D9</f>
        <v>1206387.39</v>
      </c>
      <c r="E23" s="30">
        <f>SUM(E8:E22)</f>
        <v>-355393.9399999998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-51186.83</v>
      </c>
      <c r="C8" s="37">
        <v>197389.14</v>
      </c>
      <c r="D8" s="32">
        <v>215436.29</v>
      </c>
      <c r="E8" s="32">
        <v>-69233.98000000001</v>
      </c>
    </row>
    <row r="9" spans="1:5" ht="12.75">
      <c r="A9" s="33" t="s">
        <v>167</v>
      </c>
      <c r="B9" s="32">
        <v>-555218.67</v>
      </c>
      <c r="C9" s="37">
        <v>460392.25</v>
      </c>
      <c r="D9" s="32">
        <v>1027716.71</v>
      </c>
      <c r="E9" s="32">
        <v>-1122543.13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2946.91</v>
      </c>
      <c r="E11" s="32"/>
    </row>
    <row r="12" spans="1:5" ht="12.75">
      <c r="A12" s="33" t="s">
        <v>185</v>
      </c>
      <c r="B12" s="32"/>
      <c r="C12" s="37"/>
      <c r="D12" s="32">
        <v>22444.4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1188.69</v>
      </c>
      <c r="E14" s="32"/>
    </row>
    <row r="15" spans="1:5" ht="15.75" customHeight="1">
      <c r="A15" s="33" t="s">
        <v>188</v>
      </c>
      <c r="B15" s="32"/>
      <c r="C15" s="37"/>
      <c r="D15" s="32">
        <v>87075</v>
      </c>
      <c r="E15" s="32"/>
    </row>
    <row r="16" spans="1:5" ht="24">
      <c r="A16" s="33" t="s">
        <v>200</v>
      </c>
      <c r="B16" s="32"/>
      <c r="C16" s="37"/>
      <c r="D16" s="32">
        <v>560.62</v>
      </c>
      <c r="E16" s="32"/>
    </row>
    <row r="17" spans="1:5" ht="12.75">
      <c r="A17" s="33" t="s">
        <v>175</v>
      </c>
      <c r="B17" s="32">
        <v>352499.47</v>
      </c>
      <c r="C17" s="37">
        <v>386808</v>
      </c>
      <c r="D17" s="32">
        <v>757980.91</v>
      </c>
      <c r="E17" s="32">
        <v>-18673.44000000006</v>
      </c>
    </row>
    <row r="18" spans="1:5" ht="12.75">
      <c r="A18" s="33" t="s">
        <v>176</v>
      </c>
      <c r="B18" s="32">
        <v>-8178.6</v>
      </c>
      <c r="C18" s="37">
        <v>119698.92</v>
      </c>
      <c r="D18" s="32">
        <v>117896.62</v>
      </c>
      <c r="E18" s="32">
        <v>-6376.300000000003</v>
      </c>
    </row>
    <row r="19" spans="1:5" ht="12.75">
      <c r="A19" s="33" t="s">
        <v>177</v>
      </c>
      <c r="B19" s="32">
        <v>-50135.72</v>
      </c>
      <c r="C19" s="37">
        <v>258696.78</v>
      </c>
      <c r="D19" s="32">
        <v>300294.7</v>
      </c>
      <c r="E19" s="32">
        <v>-91733.64000000001</v>
      </c>
    </row>
    <row r="20" spans="1:5" ht="24">
      <c r="A20" s="33" t="s">
        <v>179</v>
      </c>
      <c r="B20" s="32">
        <v>4928.86</v>
      </c>
      <c r="C20" s="37">
        <v>45669.11</v>
      </c>
      <c r="D20" s="32">
        <v>37814.54</v>
      </c>
      <c r="E20" s="32">
        <v>12783.43</v>
      </c>
    </row>
    <row r="21" spans="1:5" ht="12.75">
      <c r="A21" s="33" t="s">
        <v>180</v>
      </c>
      <c r="B21" s="32">
        <v>13312.15</v>
      </c>
      <c r="C21" s="37">
        <v>40349.16</v>
      </c>
      <c r="D21" s="32">
        <v>22015.86</v>
      </c>
      <c r="E21" s="32">
        <v>31645.450000000004</v>
      </c>
    </row>
    <row r="22" spans="1:5" ht="12.75">
      <c r="A22" s="29" t="s">
        <v>181</v>
      </c>
      <c r="B22" s="30">
        <f>SUM(B8:B21)</f>
        <v>-293979.34</v>
      </c>
      <c r="C22" s="31">
        <f>SUM(C8:C21)</f>
        <v>1509003.36</v>
      </c>
      <c r="D22" s="30">
        <f>D21+D20+D19+D18+D17+D9+D8</f>
        <v>2479155.63</v>
      </c>
      <c r="E22" s="30">
        <f>SUM(E8:E21)</f>
        <v>-1264131.6099999999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2">
      <selection activeCell="E19" sqref="E19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192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-12699.9</v>
      </c>
      <c r="C8" s="37">
        <v>91317.96</v>
      </c>
      <c r="D8" s="32">
        <v>92468.75</v>
      </c>
      <c r="E8" s="32">
        <v>-13850.689999999988</v>
      </c>
    </row>
    <row r="9" spans="1:5" ht="12.75">
      <c r="A9" s="33" t="s">
        <v>167</v>
      </c>
      <c r="B9" s="32">
        <v>-171006.71</v>
      </c>
      <c r="C9" s="37">
        <v>221793.9</v>
      </c>
      <c r="D9" s="32">
        <v>432249.48</v>
      </c>
      <c r="E9" s="32">
        <v>-381462.29</v>
      </c>
    </row>
    <row r="10" spans="1:5" ht="12.75">
      <c r="A10" s="33" t="s">
        <v>193</v>
      </c>
      <c r="B10" s="32"/>
      <c r="C10" s="37"/>
      <c r="D10" s="32">
        <v>3309.31</v>
      </c>
      <c r="E10" s="32"/>
    </row>
    <row r="11" spans="1:5" ht="12.75">
      <c r="A11" s="33" t="s">
        <v>194</v>
      </c>
      <c r="B11" s="32"/>
      <c r="C11" s="37"/>
      <c r="D11" s="32">
        <v>1993.6</v>
      </c>
      <c r="E11" s="32"/>
    </row>
    <row r="12" spans="1:5" ht="12.75">
      <c r="A12" s="33" t="s">
        <v>185</v>
      </c>
      <c r="B12" s="32"/>
      <c r="C12" s="37"/>
      <c r="D12" s="32">
        <v>9633.5</v>
      </c>
      <c r="E12" s="32"/>
    </row>
    <row r="13" spans="1:5" ht="15.75" customHeight="1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510.2</v>
      </c>
      <c r="E14" s="32"/>
    </row>
    <row r="15" spans="1:5" ht="12.75">
      <c r="A15" s="33" t="s">
        <v>197</v>
      </c>
      <c r="B15" s="32"/>
      <c r="C15" s="37"/>
      <c r="D15" s="32">
        <v>35235</v>
      </c>
      <c r="E15" s="32"/>
    </row>
    <row r="16" spans="1:5" ht="24">
      <c r="A16" s="33" t="s">
        <v>189</v>
      </c>
      <c r="B16" s="32"/>
      <c r="C16" s="37"/>
      <c r="D16" s="32">
        <v>240.62</v>
      </c>
      <c r="E16" s="32"/>
    </row>
    <row r="17" spans="1:5" ht="12.75">
      <c r="A17" s="33" t="s">
        <v>175</v>
      </c>
      <c r="B17" s="32">
        <v>-268490.37</v>
      </c>
      <c r="C17" s="37">
        <v>178947.36</v>
      </c>
      <c r="D17" s="32">
        <v>524417.08</v>
      </c>
      <c r="E17" s="32">
        <v>-613960.09</v>
      </c>
    </row>
    <row r="18" spans="1:5" ht="12.75">
      <c r="A18" s="33" t="s">
        <v>176</v>
      </c>
      <c r="B18" s="32">
        <v>-2.89</v>
      </c>
      <c r="C18" s="37">
        <v>54875.34</v>
      </c>
      <c r="D18" s="32">
        <v>54872.45</v>
      </c>
      <c r="E18" s="32">
        <v>0</v>
      </c>
    </row>
    <row r="19" spans="1:5" ht="12.75">
      <c r="A19" s="33" t="s">
        <v>177</v>
      </c>
      <c r="B19" s="32">
        <v>10134.85</v>
      </c>
      <c r="C19" s="37">
        <v>143924.28</v>
      </c>
      <c r="D19" s="32">
        <v>128891.28</v>
      </c>
      <c r="E19" s="32">
        <v>25167.850000000006</v>
      </c>
    </row>
    <row r="20" spans="1:5" ht="12.75">
      <c r="A20" s="33" t="s">
        <v>178</v>
      </c>
      <c r="B20" s="32">
        <v>-1479.24</v>
      </c>
      <c r="C20" s="37">
        <v>4826.28</v>
      </c>
      <c r="D20" s="32">
        <v>6810</v>
      </c>
      <c r="E20" s="32">
        <v>-3462.96</v>
      </c>
    </row>
    <row r="21" spans="1:5" ht="24">
      <c r="A21" s="33" t="s">
        <v>179</v>
      </c>
      <c r="B21" s="32">
        <v>-15010.55</v>
      </c>
      <c r="C21" s="37">
        <v>21127.92</v>
      </c>
      <c r="D21" s="32">
        <v>37814.54</v>
      </c>
      <c r="E21" s="32">
        <v>-31697.17</v>
      </c>
    </row>
    <row r="22" spans="1:5" ht="12.75">
      <c r="A22" s="33" t="s">
        <v>180</v>
      </c>
      <c r="B22" s="32">
        <v>-25247.55</v>
      </c>
      <c r="C22" s="37">
        <v>19000.56</v>
      </c>
      <c r="D22" s="32">
        <v>23827.36</v>
      </c>
      <c r="E22" s="32">
        <v>-30074.35</v>
      </c>
    </row>
    <row r="23" spans="1:5" ht="15.75" customHeight="1">
      <c r="A23" s="29" t="s">
        <v>181</v>
      </c>
      <c r="B23" s="30">
        <f>SUM(B8:B22)</f>
        <v>-483802.36</v>
      </c>
      <c r="C23" s="31">
        <f>SUM(C8:C22)</f>
        <v>735813.6000000001</v>
      </c>
      <c r="D23" s="30">
        <f>D8+D9+D17+D18+D19+D20+D21+D22</f>
        <v>1301350.9400000002</v>
      </c>
      <c r="E23" s="30">
        <f>SUM(E8:E22)</f>
        <v>-1049339.7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-7008.69</v>
      </c>
      <c r="C8" s="37">
        <v>23210.4</v>
      </c>
      <c r="D8" s="32">
        <v>24675.77</v>
      </c>
      <c r="E8" s="32">
        <v>-8474.059999999998</v>
      </c>
    </row>
    <row r="9" spans="1:5" ht="12.75">
      <c r="A9" s="33" t="s">
        <v>167</v>
      </c>
      <c r="B9" s="32">
        <v>-108746.92</v>
      </c>
      <c r="C9" s="37">
        <v>55901.16</v>
      </c>
      <c r="D9" s="32">
        <v>143547.41</v>
      </c>
      <c r="E9" s="32">
        <v>-196393.17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291.27</v>
      </c>
      <c r="E11" s="32"/>
    </row>
    <row r="12" spans="1:5" ht="12.75">
      <c r="A12" s="33" t="s">
        <v>185</v>
      </c>
      <c r="B12" s="32"/>
      <c r="C12" s="37"/>
      <c r="D12" s="32">
        <v>2592.92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139.83</v>
      </c>
      <c r="E14" s="32"/>
    </row>
    <row r="15" spans="1:5" ht="15.75" customHeight="1">
      <c r="A15" s="33" t="s">
        <v>188</v>
      </c>
      <c r="B15" s="32"/>
      <c r="C15" s="37"/>
      <c r="D15" s="32">
        <v>6291</v>
      </c>
      <c r="E15" s="32"/>
    </row>
    <row r="16" spans="1:5" ht="24">
      <c r="A16" s="33" t="s">
        <v>200</v>
      </c>
      <c r="B16" s="32"/>
      <c r="C16" s="37"/>
      <c r="D16" s="32">
        <v>64.22</v>
      </c>
      <c r="E16" s="32"/>
    </row>
    <row r="17" spans="1:5" ht="12.75">
      <c r="A17" s="33" t="s">
        <v>175</v>
      </c>
      <c r="B17" s="32">
        <v>108717.65</v>
      </c>
      <c r="C17" s="37">
        <v>45483.6</v>
      </c>
      <c r="D17" s="32">
        <v>180292.68</v>
      </c>
      <c r="E17" s="32">
        <v>-26091.429999999993</v>
      </c>
    </row>
    <row r="18" spans="1:5" ht="12.75">
      <c r="A18" s="33" t="s">
        <v>176</v>
      </c>
      <c r="B18" s="32">
        <v>-2157.78</v>
      </c>
      <c r="C18" s="37">
        <v>13947.78</v>
      </c>
      <c r="D18" s="32">
        <v>12847.78</v>
      </c>
      <c r="E18" s="32">
        <v>-1057.7800000000007</v>
      </c>
    </row>
    <row r="19" spans="1:5" ht="12.75">
      <c r="A19" s="33" t="s">
        <v>177</v>
      </c>
      <c r="B19" s="32">
        <v>-4377.25</v>
      </c>
      <c r="C19" s="37">
        <v>31039.38</v>
      </c>
      <c r="D19" s="32">
        <v>34395.56</v>
      </c>
      <c r="E19" s="32">
        <v>-7733.429999999997</v>
      </c>
    </row>
    <row r="20" spans="1:5" ht="24">
      <c r="A20" s="33" t="s">
        <v>179</v>
      </c>
      <c r="B20" s="32">
        <v>-30355.96</v>
      </c>
      <c r="C20" s="37">
        <v>5370.06</v>
      </c>
      <c r="D20" s="32">
        <v>37814.54</v>
      </c>
      <c r="E20" s="32">
        <v>-62800.44</v>
      </c>
    </row>
    <row r="21" spans="1:5" ht="12.75">
      <c r="A21" s="33" t="s">
        <v>180</v>
      </c>
      <c r="B21" s="32">
        <v>-6074.92</v>
      </c>
      <c r="C21" s="37">
        <v>4753.2</v>
      </c>
      <c r="D21" s="32">
        <v>1383.54</v>
      </c>
      <c r="E21" s="32">
        <v>-2705.26</v>
      </c>
    </row>
    <row r="22" spans="1:5" ht="12.75">
      <c r="A22" s="29" t="s">
        <v>181</v>
      </c>
      <c r="B22" s="30">
        <f>SUM(B8:B21)</f>
        <v>-50003.87</v>
      </c>
      <c r="C22" s="31">
        <f>SUM(C8:C21)</f>
        <v>179705.58000000002</v>
      </c>
      <c r="D22" s="30">
        <f>D21+D20+D19+D18+D17+D9+D8</f>
        <v>434957.28</v>
      </c>
      <c r="E22" s="30">
        <f>B22+C22-D22</f>
        <v>-305255.57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-9317.02</v>
      </c>
      <c r="C8" s="37">
        <v>55917.12</v>
      </c>
      <c r="D8" s="32">
        <v>58014.22</v>
      </c>
      <c r="E8" s="32">
        <v>-11414.119999999995</v>
      </c>
    </row>
    <row r="9" spans="1:5" ht="12.75">
      <c r="A9" s="33" t="s">
        <v>167</v>
      </c>
      <c r="B9" s="32">
        <v>-146419.53</v>
      </c>
      <c r="C9" s="37">
        <v>134999.54</v>
      </c>
      <c r="D9" s="32">
        <v>298405.32</v>
      </c>
      <c r="E9" s="32">
        <v>-309825.31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291.27</v>
      </c>
      <c r="E11" s="32"/>
    </row>
    <row r="12" spans="1:5" ht="12.75">
      <c r="A12" s="33" t="s">
        <v>185</v>
      </c>
      <c r="B12" s="32"/>
      <c r="C12" s="37"/>
      <c r="D12" s="32">
        <v>6043.98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320.1</v>
      </c>
      <c r="E14" s="32"/>
    </row>
    <row r="15" spans="1:5" ht="15.75" customHeight="1">
      <c r="A15" s="33" t="s">
        <v>188</v>
      </c>
      <c r="B15" s="32"/>
      <c r="C15" s="37"/>
      <c r="D15" s="32">
        <v>50333.11</v>
      </c>
      <c r="E15" s="32"/>
    </row>
    <row r="16" spans="1:5" ht="24">
      <c r="A16" s="33" t="s">
        <v>200</v>
      </c>
      <c r="B16" s="32"/>
      <c r="C16" s="37"/>
      <c r="D16" s="32">
        <v>150.98</v>
      </c>
      <c r="E16" s="32"/>
    </row>
    <row r="17" spans="1:5" ht="12.75">
      <c r="A17" s="33" t="s">
        <v>175</v>
      </c>
      <c r="B17" s="32">
        <v>229966.98</v>
      </c>
      <c r="C17" s="37">
        <v>109576.2</v>
      </c>
      <c r="D17" s="32">
        <v>229560.79</v>
      </c>
      <c r="E17" s="32">
        <v>109982.38999999998</v>
      </c>
    </row>
    <row r="18" spans="1:5" ht="12.75">
      <c r="A18" s="33" t="s">
        <v>176</v>
      </c>
      <c r="B18" s="32">
        <v>0.76</v>
      </c>
      <c r="C18" s="37">
        <v>33602.16</v>
      </c>
      <c r="D18" s="32">
        <v>33602.92</v>
      </c>
      <c r="E18" s="32">
        <v>0</v>
      </c>
    </row>
    <row r="19" spans="1:5" ht="12.75">
      <c r="A19" s="33" t="s">
        <v>177</v>
      </c>
      <c r="B19" s="32">
        <v>-2017.72</v>
      </c>
      <c r="C19" s="37">
        <v>81582.72</v>
      </c>
      <c r="D19" s="32">
        <v>80865.5</v>
      </c>
      <c r="E19" s="32">
        <v>-1300.5</v>
      </c>
    </row>
    <row r="20" spans="1:5" ht="24">
      <c r="A20" s="33" t="s">
        <v>179</v>
      </c>
      <c r="B20" s="32">
        <v>-22558.62</v>
      </c>
      <c r="C20" s="37">
        <v>12937.18</v>
      </c>
      <c r="D20" s="32">
        <v>37814.54</v>
      </c>
      <c r="E20" s="32">
        <v>-47435.98</v>
      </c>
    </row>
    <row r="21" spans="1:5" ht="12.75">
      <c r="A21" s="33" t="s">
        <v>180</v>
      </c>
      <c r="B21" s="32">
        <v>5851.71</v>
      </c>
      <c r="C21" s="37">
        <v>11544.6</v>
      </c>
      <c r="D21" s="32">
        <v>9070.23</v>
      </c>
      <c r="E21" s="32">
        <v>8326.080000000002</v>
      </c>
    </row>
    <row r="22" spans="1:5" ht="12.75">
      <c r="A22" s="29" t="s">
        <v>181</v>
      </c>
      <c r="B22" s="30">
        <f>SUM(B8:B21)</f>
        <v>55506.56000000002</v>
      </c>
      <c r="C22" s="31">
        <f>SUM(C8:C21)</f>
        <v>440159.51999999996</v>
      </c>
      <c r="D22" s="30">
        <f>D21+D20+D19+D18+D17+D8+D9</f>
        <v>747333.52</v>
      </c>
      <c r="E22" s="30">
        <f>SUM(E8:E21)</f>
        <v>-251667.44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-8284.8</v>
      </c>
      <c r="C8" s="37">
        <v>44323.98</v>
      </c>
      <c r="D8" s="32">
        <v>46496.52</v>
      </c>
      <c r="E8" s="32">
        <v>-10457.33999999999</v>
      </c>
    </row>
    <row r="9" spans="1:5" ht="12.75">
      <c r="A9" s="33" t="s">
        <v>167</v>
      </c>
      <c r="B9" s="32">
        <v>-99375.43</v>
      </c>
      <c r="C9" s="37">
        <v>108357.23</v>
      </c>
      <c r="D9" s="32">
        <v>200606.22</v>
      </c>
      <c r="E9" s="32">
        <v>-191624.42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337.26</v>
      </c>
      <c r="E11" s="32"/>
    </row>
    <row r="12" spans="1:5" ht="12.75">
      <c r="A12" s="33" t="s">
        <v>195</v>
      </c>
      <c r="B12" s="32"/>
      <c r="C12" s="37"/>
      <c r="D12" s="32">
        <v>689.44</v>
      </c>
      <c r="E12" s="32"/>
    </row>
    <row r="13" spans="1:5" ht="15.75" customHeight="1">
      <c r="A13" s="33" t="s">
        <v>187</v>
      </c>
      <c r="B13" s="32"/>
      <c r="C13" s="37"/>
      <c r="D13" s="32">
        <v>262.23</v>
      </c>
      <c r="E13" s="32"/>
    </row>
    <row r="14" spans="1:5" ht="12.75">
      <c r="A14" s="33" t="s">
        <v>188</v>
      </c>
      <c r="B14" s="32"/>
      <c r="C14" s="37"/>
      <c r="D14" s="32">
        <v>5400</v>
      </c>
      <c r="E14" s="32"/>
    </row>
    <row r="15" spans="1:5" ht="24">
      <c r="A15" s="33" t="s">
        <v>189</v>
      </c>
      <c r="B15" s="32"/>
      <c r="C15" s="37"/>
      <c r="D15" s="32">
        <v>121</v>
      </c>
      <c r="E15" s="32"/>
    </row>
    <row r="16" spans="1:5" ht="12.75">
      <c r="A16" s="33" t="s">
        <v>175</v>
      </c>
      <c r="B16" s="32">
        <v>152768.41</v>
      </c>
      <c r="C16" s="37">
        <v>82118.52</v>
      </c>
      <c r="D16" s="32">
        <v>490672.37</v>
      </c>
      <c r="E16" s="32">
        <v>-255785.44</v>
      </c>
    </row>
    <row r="17" spans="1:5" ht="12.75">
      <c r="A17" s="33" t="s">
        <v>176</v>
      </c>
      <c r="B17" s="32">
        <v>-564.28</v>
      </c>
      <c r="C17" s="37">
        <v>26635.8</v>
      </c>
      <c r="D17" s="32">
        <v>26071.52</v>
      </c>
      <c r="E17" s="32">
        <v>0</v>
      </c>
    </row>
    <row r="18" spans="1:5" ht="12.75">
      <c r="A18" s="33" t="s">
        <v>177</v>
      </c>
      <c r="B18" s="32">
        <v>-1029.38</v>
      </c>
      <c r="C18" s="37">
        <v>65997.3</v>
      </c>
      <c r="D18" s="32">
        <v>64811.51</v>
      </c>
      <c r="E18" s="32">
        <v>156.4100000000035</v>
      </c>
    </row>
    <row r="19" spans="1:5" ht="24">
      <c r="A19" s="33" t="s">
        <v>179</v>
      </c>
      <c r="B19" s="32">
        <v>-25222.94</v>
      </c>
      <c r="C19" s="37">
        <v>10255.03</v>
      </c>
      <c r="D19" s="32">
        <v>37814.54</v>
      </c>
      <c r="E19" s="32">
        <v>-52782.45</v>
      </c>
    </row>
    <row r="20" spans="1:5" ht="12.75">
      <c r="A20" s="33" t="s">
        <v>211</v>
      </c>
      <c r="B20" s="32">
        <v>38810.29</v>
      </c>
      <c r="C20" s="37">
        <v>64553.64</v>
      </c>
      <c r="D20" s="32">
        <v>41596.05</v>
      </c>
      <c r="E20" s="32">
        <v>61767.87999999999</v>
      </c>
    </row>
    <row r="21" spans="1:5" ht="12.75">
      <c r="A21" s="33" t="s">
        <v>180</v>
      </c>
      <c r="B21" s="32">
        <v>1490.35</v>
      </c>
      <c r="C21" s="37">
        <v>1736.16</v>
      </c>
      <c r="D21" s="32">
        <v>1844.72</v>
      </c>
      <c r="E21" s="32">
        <v>1381.7900000000002</v>
      </c>
    </row>
    <row r="22" spans="1:5" ht="12.75">
      <c r="A22" s="29" t="s">
        <v>181</v>
      </c>
      <c r="B22" s="30">
        <f>SUM(B8:B21)</f>
        <v>58592.22000000001</v>
      </c>
      <c r="C22" s="31">
        <f>SUM(C8:C21)</f>
        <v>403977.66</v>
      </c>
      <c r="D22" s="30">
        <f>D21+D20+D19+D18+D17+D16+D8+D9</f>
        <v>909913.45</v>
      </c>
      <c r="E22" s="30">
        <f>SUM(E8:E21)</f>
        <v>-447343.57000000007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-36561.8</v>
      </c>
      <c r="C8" s="37">
        <v>164852.4</v>
      </c>
      <c r="D8" s="32">
        <v>171986.54</v>
      </c>
      <c r="E8" s="32">
        <v>-43695.94000000002</v>
      </c>
    </row>
    <row r="9" spans="1:5" ht="12.75">
      <c r="A9" s="33" t="s">
        <v>167</v>
      </c>
      <c r="B9" s="32">
        <v>-472574.68</v>
      </c>
      <c r="C9" s="37">
        <v>402838.26</v>
      </c>
      <c r="D9" s="32">
        <v>845685.69</v>
      </c>
      <c r="E9" s="32">
        <v>-915422.1099999999</v>
      </c>
    </row>
    <row r="10" spans="1:5" ht="12.75">
      <c r="A10" s="33" t="s">
        <v>183</v>
      </c>
      <c r="B10" s="32"/>
      <c r="C10" s="37"/>
      <c r="D10" s="32">
        <v>5845.99</v>
      </c>
      <c r="E10" s="32"/>
    </row>
    <row r="11" spans="1:5" ht="12.75">
      <c r="A11" s="33" t="s">
        <v>184</v>
      </c>
      <c r="B11" s="32"/>
      <c r="C11" s="37"/>
      <c r="D11" s="32">
        <v>904.47</v>
      </c>
      <c r="E11" s="32"/>
    </row>
    <row r="12" spans="1:5" ht="12.75">
      <c r="A12" s="33" t="s">
        <v>185</v>
      </c>
      <c r="B12" s="32"/>
      <c r="C12" s="37"/>
      <c r="D12" s="32">
        <v>17907.71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947.29</v>
      </c>
      <c r="E14" s="32"/>
    </row>
    <row r="15" spans="1:5" ht="15.75" customHeight="1">
      <c r="A15" s="33" t="s">
        <v>188</v>
      </c>
      <c r="B15" s="32"/>
      <c r="C15" s="37"/>
      <c r="D15" s="32">
        <v>48006</v>
      </c>
      <c r="E15" s="32"/>
    </row>
    <row r="16" spans="1:5" ht="24">
      <c r="A16" s="33" t="s">
        <v>200</v>
      </c>
      <c r="B16" s="32"/>
      <c r="C16" s="37"/>
      <c r="D16" s="32">
        <v>447.55</v>
      </c>
      <c r="E16" s="32"/>
    </row>
    <row r="17" spans="1:5" ht="12.75">
      <c r="A17" s="33" t="s">
        <v>175</v>
      </c>
      <c r="B17" s="32">
        <v>109734.33</v>
      </c>
      <c r="C17" s="37">
        <v>323047.2</v>
      </c>
      <c r="D17" s="32">
        <v>160821.33</v>
      </c>
      <c r="E17" s="32">
        <v>271960.20000000007</v>
      </c>
    </row>
    <row r="18" spans="1:5" ht="12.75">
      <c r="A18" s="33" t="s">
        <v>176</v>
      </c>
      <c r="B18" s="32">
        <v>-8344.79</v>
      </c>
      <c r="C18" s="37">
        <v>99064.35</v>
      </c>
      <c r="D18" s="32">
        <v>98344.79</v>
      </c>
      <c r="E18" s="32">
        <v>-7625.229999999996</v>
      </c>
    </row>
    <row r="19" spans="1:5" ht="12.75">
      <c r="A19" s="33" t="s">
        <v>210</v>
      </c>
      <c r="B19" s="32">
        <v>0</v>
      </c>
      <c r="C19" s="37">
        <v>3130.29</v>
      </c>
      <c r="D19" s="32">
        <v>3130.29</v>
      </c>
      <c r="E19" s="32">
        <v>0</v>
      </c>
    </row>
    <row r="20" spans="1:5" ht="12.75">
      <c r="A20" s="33" t="s">
        <v>177</v>
      </c>
      <c r="B20" s="32">
        <v>3506.4</v>
      </c>
      <c r="C20" s="37">
        <v>251629.08</v>
      </c>
      <c r="D20" s="32">
        <v>239730.2</v>
      </c>
      <c r="E20" s="32">
        <v>15405.27999999997</v>
      </c>
    </row>
    <row r="21" spans="1:5" ht="12.75">
      <c r="A21" s="33" t="s">
        <v>178</v>
      </c>
      <c r="B21" s="32"/>
      <c r="C21" s="37">
        <v>810.54</v>
      </c>
      <c r="D21" s="32">
        <v>810.54</v>
      </c>
      <c r="E21" s="32">
        <v>0</v>
      </c>
    </row>
    <row r="22" spans="1:5" ht="24">
      <c r="A22" s="33" t="s">
        <v>179</v>
      </c>
      <c r="B22" s="32">
        <v>-2805.61</v>
      </c>
      <c r="C22" s="37">
        <v>37569.24</v>
      </c>
      <c r="D22" s="32">
        <v>37814.54</v>
      </c>
      <c r="E22" s="32">
        <v>-3050.9100000000035</v>
      </c>
    </row>
    <row r="23" spans="1:5" ht="12.75">
      <c r="A23" s="33" t="s">
        <v>211</v>
      </c>
      <c r="B23" s="32">
        <v>7000.27</v>
      </c>
      <c r="C23" s="37">
        <v>97784.63</v>
      </c>
      <c r="D23" s="32">
        <v>83192.15</v>
      </c>
      <c r="E23" s="32">
        <v>21592.750000000015</v>
      </c>
    </row>
    <row r="24" spans="1:5" ht="12.75">
      <c r="A24" s="33" t="s">
        <v>180</v>
      </c>
      <c r="B24" s="32">
        <v>3201.9</v>
      </c>
      <c r="C24" s="37">
        <v>6543.12</v>
      </c>
      <c r="D24" s="32">
        <v>1844.72</v>
      </c>
      <c r="E24" s="32">
        <v>7900.3</v>
      </c>
    </row>
    <row r="25" spans="1:5" ht="28.5" customHeight="1">
      <c r="A25" s="29" t="s">
        <v>181</v>
      </c>
      <c r="B25" s="30">
        <f>SUM(B8:B24)</f>
        <v>-396843.97999999986</v>
      </c>
      <c r="C25" s="31">
        <f>SUM(C8:C24)</f>
        <v>1387269.1100000003</v>
      </c>
      <c r="D25" s="30">
        <f>D24+D23+D22+D21+D20+D19+D18+D17+D9+D8</f>
        <v>1643360.79</v>
      </c>
      <c r="E25" s="30">
        <f>SUM(E8:E24)</f>
        <v>-652935.6599999998</v>
      </c>
    </row>
    <row r="26" ht="15" customHeight="1"/>
    <row r="27" ht="15" customHeight="1"/>
    <row r="28" ht="15" customHeight="1"/>
    <row r="29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-41001.27</v>
      </c>
      <c r="C8" s="37">
        <v>269743.57</v>
      </c>
      <c r="D8" s="32">
        <v>276443.67</v>
      </c>
      <c r="E8" s="32">
        <v>-47701.369999999966</v>
      </c>
    </row>
    <row r="9" spans="1:5" ht="12.75">
      <c r="A9" s="33" t="s">
        <v>167</v>
      </c>
      <c r="B9" s="32">
        <v>-494056.69</v>
      </c>
      <c r="C9" s="37">
        <v>646398.77</v>
      </c>
      <c r="D9" s="32">
        <v>1153103.83</v>
      </c>
      <c r="E9" s="32">
        <v>-1000761.75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194</v>
      </c>
      <c r="B11" s="32"/>
      <c r="C11" s="37"/>
      <c r="D11" s="32">
        <v>2100.21</v>
      </c>
      <c r="E11" s="32"/>
    </row>
    <row r="12" spans="1:5" ht="12.75">
      <c r="A12" s="33" t="s">
        <v>185</v>
      </c>
      <c r="B12" s="32"/>
      <c r="C12" s="37"/>
      <c r="D12" s="32">
        <v>28800.27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1525.31</v>
      </c>
      <c r="E14" s="32"/>
    </row>
    <row r="15" spans="1:5" ht="24">
      <c r="A15" s="33" t="s">
        <v>189</v>
      </c>
      <c r="B15" s="32"/>
      <c r="C15" s="37"/>
      <c r="D15" s="32">
        <v>719.37</v>
      </c>
      <c r="E15" s="32"/>
    </row>
    <row r="16" spans="1:5" ht="12.75">
      <c r="A16" s="33" t="s">
        <v>175</v>
      </c>
      <c r="B16" s="32">
        <v>169068.43</v>
      </c>
      <c r="C16" s="37">
        <v>528562.03</v>
      </c>
      <c r="D16" s="32">
        <v>34848</v>
      </c>
      <c r="E16" s="32">
        <v>662782.46</v>
      </c>
    </row>
    <row r="17" spans="1:5" ht="12.75">
      <c r="A17" s="33" t="s">
        <v>176</v>
      </c>
      <c r="B17" s="32">
        <v>503.45</v>
      </c>
      <c r="C17" s="37">
        <v>162088.92</v>
      </c>
      <c r="D17" s="32">
        <v>162592.37</v>
      </c>
      <c r="E17" s="32">
        <v>0</v>
      </c>
    </row>
    <row r="18" spans="1:5" ht="12.75">
      <c r="A18" s="33" t="s">
        <v>210</v>
      </c>
      <c r="B18" s="32">
        <v>0</v>
      </c>
      <c r="C18" s="37">
        <v>124316.99</v>
      </c>
      <c r="D18" s="32">
        <v>124316.99</v>
      </c>
      <c r="E18" s="32">
        <v>0</v>
      </c>
    </row>
    <row r="19" spans="1:5" ht="12.75">
      <c r="A19" s="33" t="s">
        <v>177</v>
      </c>
      <c r="B19" s="32">
        <v>-6575.87</v>
      </c>
      <c r="C19" s="37">
        <v>389454.19</v>
      </c>
      <c r="D19" s="32">
        <v>385332.07</v>
      </c>
      <c r="E19" s="32">
        <v>-2453.75</v>
      </c>
    </row>
    <row r="20" spans="1:5" ht="24">
      <c r="A20" s="33" t="s">
        <v>179</v>
      </c>
      <c r="B20" s="32">
        <v>22599.53</v>
      </c>
      <c r="C20" s="37">
        <v>62410.7</v>
      </c>
      <c r="D20" s="32">
        <v>37814.54</v>
      </c>
      <c r="E20" s="32">
        <v>47195.689999999995</v>
      </c>
    </row>
    <row r="21" spans="1:5" ht="12.75">
      <c r="A21" s="33" t="s">
        <v>211</v>
      </c>
      <c r="B21" s="32">
        <v>-13265.83</v>
      </c>
      <c r="C21" s="37">
        <v>275984.19</v>
      </c>
      <c r="D21" s="32">
        <v>208382.47</v>
      </c>
      <c r="E21" s="32">
        <v>54335.889999999985</v>
      </c>
    </row>
    <row r="22" spans="1:5" ht="12.75">
      <c r="A22" s="33" t="s">
        <v>180</v>
      </c>
      <c r="B22" s="32">
        <v>47715.11</v>
      </c>
      <c r="C22" s="37">
        <v>54380.99</v>
      </c>
      <c r="D22" s="32">
        <v>19574.97</v>
      </c>
      <c r="E22" s="32">
        <v>82521.13</v>
      </c>
    </row>
    <row r="23" spans="1:5" ht="12.75">
      <c r="A23" s="29" t="s">
        <v>181</v>
      </c>
      <c r="B23" s="30">
        <f>SUM(B8:B22)</f>
        <v>-315013.13999999996</v>
      </c>
      <c r="C23" s="31">
        <f>SUM(C8:C22)</f>
        <v>2513340.3500000006</v>
      </c>
      <c r="D23" s="30">
        <f>D22+D21+D20+D19+D18+D17+D16+D9+D8</f>
        <v>2402408.91</v>
      </c>
      <c r="E23" s="30">
        <f>SUM(E8:E22)</f>
        <v>-204081.70000000007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259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-99828.58</v>
      </c>
      <c r="C8" s="37">
        <v>483844.32</v>
      </c>
      <c r="D8" s="37">
        <v>520213.56</v>
      </c>
      <c r="E8" s="37">
        <v>-136197.82</v>
      </c>
    </row>
    <row r="9" spans="1:5" ht="12.75">
      <c r="A9" s="33" t="s">
        <v>167</v>
      </c>
      <c r="B9" s="37">
        <v>-927440.51</v>
      </c>
      <c r="C9" s="37">
        <v>1180737.3</v>
      </c>
      <c r="D9" s="37">
        <v>2331716.17</v>
      </c>
      <c r="E9" s="37">
        <v>-2078419.38</v>
      </c>
    </row>
    <row r="10" spans="1:5" ht="12.75">
      <c r="A10" s="33" t="s">
        <v>183</v>
      </c>
      <c r="B10" s="37"/>
      <c r="C10" s="37"/>
      <c r="D10" s="37">
        <v>3091.59</v>
      </c>
      <c r="E10" s="37"/>
    </row>
    <row r="11" spans="1:5" ht="12.75">
      <c r="A11" s="33" t="s">
        <v>184</v>
      </c>
      <c r="B11" s="37"/>
      <c r="C11" s="37"/>
      <c r="D11" s="37">
        <v>2836.05</v>
      </c>
      <c r="E11" s="37"/>
    </row>
    <row r="12" spans="1:5" ht="12.75">
      <c r="A12" s="33" t="s">
        <v>185</v>
      </c>
      <c r="B12" s="37"/>
      <c r="C12" s="37"/>
      <c r="D12" s="37">
        <v>54196.44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2870.32</v>
      </c>
      <c r="E14" s="37"/>
    </row>
    <row r="15" spans="1:5" ht="15.75" customHeight="1">
      <c r="A15" s="33" t="s">
        <v>188</v>
      </c>
      <c r="B15" s="37"/>
      <c r="C15" s="37"/>
      <c r="D15" s="37">
        <v>102006</v>
      </c>
      <c r="E15" s="37"/>
    </row>
    <row r="16" spans="1:5" ht="24">
      <c r="A16" s="33" t="s">
        <v>200</v>
      </c>
      <c r="B16" s="37"/>
      <c r="C16" s="37"/>
      <c r="D16" s="37">
        <v>1353.72</v>
      </c>
      <c r="E16" s="37"/>
    </row>
    <row r="17" spans="1:5" ht="12.75">
      <c r="A17" s="33" t="s">
        <v>175</v>
      </c>
      <c r="B17" s="37">
        <v>-307981.54</v>
      </c>
      <c r="C17" s="37">
        <v>948149.31</v>
      </c>
      <c r="D17" s="37">
        <v>534717.06</v>
      </c>
      <c r="E17" s="37">
        <v>105450.70999999996</v>
      </c>
    </row>
    <row r="18" spans="1:5" ht="12.75">
      <c r="A18" s="33" t="s">
        <v>176</v>
      </c>
      <c r="B18" s="37">
        <v>-4477.77</v>
      </c>
      <c r="C18" s="37">
        <v>293533.83</v>
      </c>
      <c r="D18" s="37">
        <v>292400.83</v>
      </c>
      <c r="E18" s="37">
        <v>-3344.7700000000186</v>
      </c>
    </row>
    <row r="19" spans="1:5" ht="12.75">
      <c r="A19" s="33" t="s">
        <v>210</v>
      </c>
      <c r="B19" s="37">
        <v>0</v>
      </c>
      <c r="C19" s="37">
        <v>73058.34</v>
      </c>
      <c r="D19" s="37">
        <v>73058.34</v>
      </c>
      <c r="E19" s="37">
        <v>0</v>
      </c>
    </row>
    <row r="20" spans="1:5" ht="12.75">
      <c r="A20" s="33" t="s">
        <v>177</v>
      </c>
      <c r="B20" s="37">
        <v>-19342.41</v>
      </c>
      <c r="C20" s="37">
        <v>730287.24</v>
      </c>
      <c r="D20" s="37">
        <v>725120.57</v>
      </c>
      <c r="E20" s="37">
        <v>-14175.73999999999</v>
      </c>
    </row>
    <row r="21" spans="1:5" ht="12.75">
      <c r="A21" s="33" t="s">
        <v>178</v>
      </c>
      <c r="B21" s="37">
        <v>0</v>
      </c>
      <c r="C21" s="37">
        <v>261.12</v>
      </c>
      <c r="D21" s="37">
        <v>261.12</v>
      </c>
      <c r="E21" s="37">
        <v>0</v>
      </c>
    </row>
    <row r="22" spans="1:5" ht="24">
      <c r="A22" s="33" t="s">
        <v>179</v>
      </c>
      <c r="B22" s="37">
        <v>66174.76</v>
      </c>
      <c r="C22" s="37">
        <v>111945.12</v>
      </c>
      <c r="D22" s="37">
        <v>37814.54</v>
      </c>
      <c r="E22" s="37">
        <v>140305.34</v>
      </c>
    </row>
    <row r="23" spans="1:5" ht="12.75">
      <c r="A23" s="33" t="s">
        <v>211</v>
      </c>
      <c r="B23" s="37">
        <v>-140423.26</v>
      </c>
      <c r="C23" s="37">
        <v>256861.8</v>
      </c>
      <c r="D23" s="37">
        <v>208303.27</v>
      </c>
      <c r="E23" s="37">
        <v>-91864.73000000001</v>
      </c>
    </row>
    <row r="24" spans="1:5" ht="28.5" customHeight="1">
      <c r="A24" s="33" t="s">
        <v>180</v>
      </c>
      <c r="B24" s="37">
        <v>17832</v>
      </c>
      <c r="C24" s="37">
        <v>19089.63</v>
      </c>
      <c r="D24" s="37">
        <v>16542.88</v>
      </c>
      <c r="E24" s="37">
        <v>20378.750000000004</v>
      </c>
    </row>
    <row r="25" spans="1:5" ht="12.75">
      <c r="A25" s="29" t="s">
        <v>181</v>
      </c>
      <c r="B25" s="31">
        <f>SUM(B8:B24)</f>
        <v>-1415487.3099999998</v>
      </c>
      <c r="C25" s="31">
        <f>SUM(C8:C24)</f>
        <v>4097768.01</v>
      </c>
      <c r="D25" s="31">
        <f>D24+D23+D22+D21+D19+D18+D17+D20+D9+D8</f>
        <v>4740148.339999999</v>
      </c>
      <c r="E25" s="31">
        <f>SUM(E8:E24)</f>
        <v>-2057867.64</v>
      </c>
    </row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-13570.14</v>
      </c>
      <c r="C8" s="37">
        <v>101222.04</v>
      </c>
      <c r="D8" s="32">
        <v>100205.31</v>
      </c>
      <c r="E8" s="32">
        <v>-12553.410000000003</v>
      </c>
    </row>
    <row r="9" spans="1:5" ht="12.75">
      <c r="A9" s="33" t="s">
        <v>167</v>
      </c>
      <c r="B9" s="32">
        <v>-167233.81</v>
      </c>
      <c r="C9" s="37">
        <v>238198.44</v>
      </c>
      <c r="D9" s="32">
        <v>446878.15</v>
      </c>
      <c r="E9" s="32">
        <v>-375913.52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490.56</v>
      </c>
      <c r="E11" s="32"/>
    </row>
    <row r="12" spans="1:5" ht="12.75">
      <c r="A12" s="33" t="s">
        <v>185</v>
      </c>
      <c r="B12" s="32"/>
      <c r="C12" s="37"/>
      <c r="D12" s="32">
        <v>10449.75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554.59</v>
      </c>
      <c r="E14" s="32"/>
    </row>
    <row r="15" spans="1:5" ht="15.75" customHeight="1">
      <c r="A15" s="33" t="s">
        <v>188</v>
      </c>
      <c r="B15" s="32"/>
      <c r="C15" s="37"/>
      <c r="D15" s="32">
        <v>13932</v>
      </c>
      <c r="E15" s="32"/>
    </row>
    <row r="16" spans="1:5" ht="24">
      <c r="A16" s="33" t="s">
        <v>200</v>
      </c>
      <c r="B16" s="32"/>
      <c r="C16" s="37"/>
      <c r="D16" s="32">
        <v>260.75</v>
      </c>
      <c r="E16" s="32"/>
    </row>
    <row r="17" spans="1:5" ht="12.75">
      <c r="A17" s="33" t="s">
        <v>175</v>
      </c>
      <c r="B17" s="32">
        <v>221527.26</v>
      </c>
      <c r="C17" s="37">
        <v>198356.16</v>
      </c>
      <c r="D17" s="32">
        <v>291654.2</v>
      </c>
      <c r="E17" s="32">
        <v>128229.22000000003</v>
      </c>
    </row>
    <row r="18" spans="1:5" ht="12.75">
      <c r="A18" s="33" t="s">
        <v>176</v>
      </c>
      <c r="B18" s="32">
        <v>-349.21</v>
      </c>
      <c r="C18" s="37">
        <v>60827.1</v>
      </c>
      <c r="D18" s="32">
        <v>60477.89</v>
      </c>
      <c r="E18" s="32">
        <v>0</v>
      </c>
    </row>
    <row r="19" spans="1:5" ht="12.75">
      <c r="A19" s="33" t="s">
        <v>177</v>
      </c>
      <c r="B19" s="32">
        <v>-6732.98</v>
      </c>
      <c r="C19" s="37">
        <v>137554.68</v>
      </c>
      <c r="D19" s="32">
        <v>139675.29</v>
      </c>
      <c r="E19" s="32">
        <v>-8853.590000000011</v>
      </c>
    </row>
    <row r="20" spans="1:5" ht="24">
      <c r="A20" s="33" t="s">
        <v>179</v>
      </c>
      <c r="B20" s="32">
        <v>-13310.55</v>
      </c>
      <c r="C20" s="37">
        <v>23419.32</v>
      </c>
      <c r="D20" s="32">
        <v>37814.54</v>
      </c>
      <c r="E20" s="32">
        <v>-27705.77</v>
      </c>
    </row>
    <row r="21" spans="1:5" ht="12.75">
      <c r="A21" s="33" t="s">
        <v>211</v>
      </c>
      <c r="B21" s="32">
        <v>-1519.37</v>
      </c>
      <c r="C21" s="37">
        <v>49439.28</v>
      </c>
      <c r="D21" s="32">
        <v>82816.05</v>
      </c>
      <c r="E21" s="32">
        <v>-34896.14000000001</v>
      </c>
    </row>
    <row r="22" spans="1:5" ht="12.75">
      <c r="A22" s="33" t="s">
        <v>180</v>
      </c>
      <c r="B22" s="32">
        <v>11291.82</v>
      </c>
      <c r="C22" s="37">
        <v>20758.68</v>
      </c>
      <c r="D22" s="32">
        <v>1383.54</v>
      </c>
      <c r="E22" s="32">
        <v>30666.96</v>
      </c>
    </row>
    <row r="23" spans="1:5" ht="12.75">
      <c r="A23" s="29" t="s">
        <v>181</v>
      </c>
      <c r="B23" s="30">
        <f>SUM(B8:B22)</f>
        <v>30103.019999999997</v>
      </c>
      <c r="C23" s="31">
        <f>SUM(C8:C22)</f>
        <v>829775.7</v>
      </c>
      <c r="D23" s="30">
        <f>D22+D21+D20+D19+D18+D17+D9+D8</f>
        <v>1160904.9700000002</v>
      </c>
      <c r="E23" s="30">
        <f>SUM(E8:E22)</f>
        <v>-301026.25000000006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262</v>
      </c>
    </row>
    <row r="8" spans="1:5" ht="12.75">
      <c r="A8" s="33" t="s">
        <v>166</v>
      </c>
      <c r="B8" s="32">
        <v>28196.54</v>
      </c>
      <c r="C8" s="37">
        <v>11422.2</v>
      </c>
      <c r="D8" s="32">
        <v>11326.63</v>
      </c>
      <c r="E8" s="32">
        <v>28292.110000000008</v>
      </c>
    </row>
    <row r="9" spans="1:5" ht="12.75">
      <c r="A9" s="33" t="s">
        <v>167</v>
      </c>
      <c r="B9" s="32">
        <v>-25042.13</v>
      </c>
      <c r="C9" s="37">
        <v>27910.86</v>
      </c>
      <c r="D9" s="32">
        <v>55178.16</v>
      </c>
      <c r="E9" s="32">
        <v>-52309.43000000001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107.31</v>
      </c>
      <c r="E11" s="32"/>
    </row>
    <row r="12" spans="1:5" ht="12.75">
      <c r="A12" s="33" t="s">
        <v>185</v>
      </c>
      <c r="B12" s="32"/>
      <c r="C12" s="37"/>
      <c r="D12" s="32">
        <v>1180.02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62.49</v>
      </c>
      <c r="E14" s="32"/>
    </row>
    <row r="15" spans="1:5" ht="15.75" customHeight="1">
      <c r="A15" s="33" t="s">
        <v>188</v>
      </c>
      <c r="B15" s="32"/>
      <c r="C15" s="37"/>
      <c r="D15" s="32">
        <v>6804</v>
      </c>
      <c r="E15" s="32"/>
    </row>
    <row r="16" spans="1:5" ht="24">
      <c r="A16" s="33" t="s">
        <v>200</v>
      </c>
      <c r="B16" s="32"/>
      <c r="C16" s="37"/>
      <c r="D16" s="32">
        <v>29.48</v>
      </c>
      <c r="E16" s="32"/>
    </row>
    <row r="17" spans="1:5" ht="12.75">
      <c r="A17" s="33" t="s">
        <v>175</v>
      </c>
      <c r="B17" s="32">
        <v>-70610.84</v>
      </c>
      <c r="C17" s="37">
        <v>22382.88</v>
      </c>
      <c r="D17" s="32">
        <v>6108</v>
      </c>
      <c r="E17" s="32">
        <v>-54335.95999999999</v>
      </c>
    </row>
    <row r="18" spans="1:5" ht="12.75">
      <c r="A18" s="33" t="s">
        <v>176</v>
      </c>
      <c r="B18" s="32">
        <v>20387.05</v>
      </c>
      <c r="C18" s="37">
        <v>6863.88</v>
      </c>
      <c r="D18" s="32">
        <v>6863.88</v>
      </c>
      <c r="E18" s="32">
        <v>20387.05</v>
      </c>
    </row>
    <row r="19" spans="1:5" ht="12.75">
      <c r="A19" s="33" t="s">
        <v>177</v>
      </c>
      <c r="B19" s="32">
        <v>1599.65</v>
      </c>
      <c r="C19" s="37">
        <v>18002.1</v>
      </c>
      <c r="D19" s="32">
        <v>15788.03</v>
      </c>
      <c r="E19" s="32">
        <v>3813.7199999999993</v>
      </c>
    </row>
    <row r="20" spans="1:5" ht="24">
      <c r="A20" s="33" t="s">
        <v>179</v>
      </c>
      <c r="B20" s="32">
        <v>-23788.43</v>
      </c>
      <c r="C20" s="37">
        <v>2642.7</v>
      </c>
      <c r="D20" s="32">
        <v>37814.54</v>
      </c>
      <c r="E20" s="32">
        <v>-58960.27</v>
      </c>
    </row>
    <row r="21" spans="1:5" ht="12.75">
      <c r="A21" s="33" t="s">
        <v>180</v>
      </c>
      <c r="B21" s="32">
        <v>6786.59</v>
      </c>
      <c r="C21" s="37">
        <v>248.4</v>
      </c>
      <c r="D21" s="32">
        <v>2767.1</v>
      </c>
      <c r="E21" s="32">
        <v>4267.889999999999</v>
      </c>
    </row>
    <row r="22" spans="1:5" ht="12.75">
      <c r="A22" s="29" t="s">
        <v>181</v>
      </c>
      <c r="B22" s="30">
        <f>SUM(B8:B21)</f>
        <v>-62471.56999999999</v>
      </c>
      <c r="C22" s="31">
        <f>SUM(C8:C21)</f>
        <v>89473.02</v>
      </c>
      <c r="D22" s="30">
        <f>D21+D20+D19+D18+D17+D9+D8</f>
        <v>135846.34</v>
      </c>
      <c r="E22" s="30">
        <f>SUM(E8:E21)</f>
        <v>-108844.89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-69137.9</v>
      </c>
      <c r="C8" s="37">
        <v>247376.94</v>
      </c>
      <c r="D8" s="32">
        <v>250836.92</v>
      </c>
      <c r="E8" s="32">
        <v>-72597.88</v>
      </c>
    </row>
    <row r="9" spans="1:5" ht="12.75">
      <c r="A9" s="33" t="s">
        <v>167</v>
      </c>
      <c r="B9" s="32">
        <v>-504631.83</v>
      </c>
      <c r="C9" s="37">
        <v>574435.11</v>
      </c>
      <c r="D9" s="32">
        <v>1142386.71</v>
      </c>
      <c r="E9" s="32">
        <v>-1072583.43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4396.21</v>
      </c>
      <c r="E11" s="32"/>
    </row>
    <row r="12" spans="1:5" ht="12.75">
      <c r="A12" s="33" t="s">
        <v>185</v>
      </c>
      <c r="B12" s="32"/>
      <c r="C12" s="37"/>
      <c r="D12" s="32">
        <v>26149.58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1386.85</v>
      </c>
      <c r="E14" s="32"/>
    </row>
    <row r="15" spans="1:5" ht="15.75" customHeight="1">
      <c r="A15" s="33" t="s">
        <v>188</v>
      </c>
      <c r="B15" s="32"/>
      <c r="C15" s="37"/>
      <c r="D15" s="32">
        <v>75654</v>
      </c>
      <c r="E15" s="32"/>
    </row>
    <row r="16" spans="1:5" ht="24">
      <c r="A16" s="33" t="s">
        <v>200</v>
      </c>
      <c r="B16" s="32"/>
      <c r="C16" s="37"/>
      <c r="D16" s="32">
        <v>652.74</v>
      </c>
      <c r="E16" s="32"/>
    </row>
    <row r="17" spans="1:5" ht="12.75">
      <c r="A17" s="33" t="s">
        <v>175</v>
      </c>
      <c r="B17" s="32">
        <v>-266639.56</v>
      </c>
      <c r="C17" s="37">
        <v>484765.2</v>
      </c>
      <c r="D17" s="32">
        <v>588984.47</v>
      </c>
      <c r="E17" s="32">
        <v>-370858.82999999996</v>
      </c>
    </row>
    <row r="18" spans="1:5" ht="12.75">
      <c r="A18" s="33" t="s">
        <v>176</v>
      </c>
      <c r="B18" s="32">
        <v>-22354.03</v>
      </c>
      <c r="C18" s="37">
        <v>148656.12</v>
      </c>
      <c r="D18" s="32">
        <v>145802.52</v>
      </c>
      <c r="E18" s="32">
        <v>-19500.429999999993</v>
      </c>
    </row>
    <row r="19" spans="1:5" ht="12.75">
      <c r="A19" s="33" t="s">
        <v>177</v>
      </c>
      <c r="B19" s="32">
        <v>-32388.22</v>
      </c>
      <c r="C19" s="37">
        <v>328121.58</v>
      </c>
      <c r="D19" s="32">
        <v>349639.2</v>
      </c>
      <c r="E19" s="32">
        <v>-53905.840000000026</v>
      </c>
    </row>
    <row r="20" spans="1:5" ht="12.75">
      <c r="A20" s="33" t="s">
        <v>178</v>
      </c>
      <c r="B20" s="32"/>
      <c r="C20" s="37">
        <v>2264.16</v>
      </c>
      <c r="D20" s="32">
        <v>2264.16</v>
      </c>
      <c r="E20" s="32">
        <v>0</v>
      </c>
    </row>
    <row r="21" spans="1:5" ht="24">
      <c r="A21" s="33" t="s">
        <v>179</v>
      </c>
      <c r="B21" s="32">
        <v>7428.95</v>
      </c>
      <c r="C21" s="37">
        <v>57234.33</v>
      </c>
      <c r="D21" s="32">
        <v>37814.54</v>
      </c>
      <c r="E21" s="32">
        <v>26848.74</v>
      </c>
    </row>
    <row r="22" spans="1:5" ht="12.75">
      <c r="A22" s="33" t="s">
        <v>180</v>
      </c>
      <c r="B22" s="32">
        <v>7617.14</v>
      </c>
      <c r="C22" s="37">
        <v>50620.8</v>
      </c>
      <c r="D22" s="32">
        <v>23399.42</v>
      </c>
      <c r="E22" s="32">
        <v>34838.520000000004</v>
      </c>
    </row>
    <row r="23" spans="1:5" ht="12.75">
      <c r="A23" s="29" t="s">
        <v>181</v>
      </c>
      <c r="B23" s="30">
        <f>SUM(B8:B22)</f>
        <v>-880105.4500000001</v>
      </c>
      <c r="C23" s="31">
        <f>SUM(C8:C22)</f>
        <v>1893474.2400000002</v>
      </c>
      <c r="D23" s="30">
        <f>D22+D21+D20+D19+D18+D17+D9+D8</f>
        <v>2541127.94</v>
      </c>
      <c r="E23" s="30">
        <f>SUM(E8:E22)</f>
        <v>-1527759.1500000001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-45096.83</v>
      </c>
      <c r="C8" s="37">
        <v>181155.8</v>
      </c>
      <c r="D8" s="32">
        <v>192516.95</v>
      </c>
      <c r="E8" s="32">
        <v>-56457.98000000004</v>
      </c>
    </row>
    <row r="9" spans="1:5" ht="12.75">
      <c r="A9" s="33" t="s">
        <v>167</v>
      </c>
      <c r="B9" s="32">
        <v>-456055.53</v>
      </c>
      <c r="C9" s="37">
        <v>438953.88</v>
      </c>
      <c r="D9" s="32">
        <v>839787.4</v>
      </c>
      <c r="E9" s="32">
        <v>-856889.05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3768.17</v>
      </c>
      <c r="E11" s="32"/>
    </row>
    <row r="12" spans="1:5" ht="12.75">
      <c r="A12" s="33" t="s">
        <v>185</v>
      </c>
      <c r="B12" s="32"/>
      <c r="C12" s="37"/>
      <c r="D12" s="32">
        <v>20064.51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1063.54</v>
      </c>
      <c r="E14" s="32"/>
    </row>
    <row r="15" spans="1:5" ht="15.75" customHeight="1">
      <c r="A15" s="33" t="s">
        <v>188</v>
      </c>
      <c r="B15" s="32"/>
      <c r="C15" s="37"/>
      <c r="D15" s="32">
        <v>32724</v>
      </c>
      <c r="E15" s="32"/>
    </row>
    <row r="16" spans="1:5" ht="24">
      <c r="A16" s="33" t="s">
        <v>200</v>
      </c>
      <c r="B16" s="32"/>
      <c r="C16" s="37"/>
      <c r="D16" s="32">
        <v>500.97</v>
      </c>
      <c r="E16" s="32"/>
    </row>
    <row r="17" spans="1:5" ht="12.75">
      <c r="A17" s="33" t="s">
        <v>175</v>
      </c>
      <c r="B17" s="32">
        <v>-459186.27</v>
      </c>
      <c r="C17" s="37">
        <v>354630.2</v>
      </c>
      <c r="D17" s="32">
        <v>575250.45</v>
      </c>
      <c r="E17" s="32">
        <v>-679806.52</v>
      </c>
    </row>
    <row r="18" spans="1:5" ht="12.75">
      <c r="A18" s="33" t="s">
        <v>176</v>
      </c>
      <c r="B18" s="32">
        <v>-6802.71</v>
      </c>
      <c r="C18" s="37">
        <v>108859.48</v>
      </c>
      <c r="D18" s="32">
        <v>106852.71</v>
      </c>
      <c r="E18" s="32">
        <v>-4795.940000000017</v>
      </c>
    </row>
    <row r="19" spans="1:5" ht="12.75">
      <c r="A19" s="33" t="s">
        <v>177</v>
      </c>
      <c r="B19" s="32">
        <v>6047.12</v>
      </c>
      <c r="C19" s="37">
        <v>285509.31</v>
      </c>
      <c r="D19" s="32">
        <v>268347.56</v>
      </c>
      <c r="E19" s="32">
        <v>23208.869999999995</v>
      </c>
    </row>
    <row r="20" spans="1:5" ht="12.75">
      <c r="A20" s="33" t="s">
        <v>178</v>
      </c>
      <c r="B20" s="32"/>
      <c r="C20" s="37">
        <v>844.74</v>
      </c>
      <c r="D20" s="32">
        <v>844.74</v>
      </c>
      <c r="E20" s="32">
        <v>0</v>
      </c>
    </row>
    <row r="21" spans="1:5" ht="24">
      <c r="A21" s="33" t="s">
        <v>179</v>
      </c>
      <c r="B21" s="32">
        <v>-709.27</v>
      </c>
      <c r="C21" s="37">
        <v>41913.74</v>
      </c>
      <c r="D21" s="32">
        <v>37814.54</v>
      </c>
      <c r="E21" s="32">
        <v>3389.93</v>
      </c>
    </row>
    <row r="22" spans="1:5" ht="12.75">
      <c r="A22" s="33" t="s">
        <v>180</v>
      </c>
      <c r="B22" s="32">
        <v>24123.96</v>
      </c>
      <c r="C22" s="37">
        <v>34316.98</v>
      </c>
      <c r="D22" s="32">
        <v>28445.81</v>
      </c>
      <c r="E22" s="32">
        <v>29995.13</v>
      </c>
    </row>
    <row r="23" spans="1:5" ht="12.75">
      <c r="A23" s="29" t="s">
        <v>181</v>
      </c>
      <c r="B23" s="30">
        <f>SUM(B8:B22)</f>
        <v>-937679.5300000001</v>
      </c>
      <c r="C23" s="31">
        <f>SUM(C8:C22)</f>
        <v>1446184.13</v>
      </c>
      <c r="D23" s="30">
        <f>D22+D21+D19+D20+D18+D17+D8+D9</f>
        <v>2049860.1600000001</v>
      </c>
      <c r="E23" s="30">
        <f>B23+C23-D23</f>
        <v>-1541355.5600000005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2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198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36" t="s">
        <v>162</v>
      </c>
      <c r="C7" s="36" t="s">
        <v>163</v>
      </c>
      <c r="D7" s="36" t="s">
        <v>164</v>
      </c>
      <c r="E7" s="36" t="s">
        <v>165</v>
      </c>
    </row>
    <row r="8" spans="1:5" ht="12.75">
      <c r="A8" s="33" t="s">
        <v>166</v>
      </c>
      <c r="B8" s="32">
        <v>-26593.17</v>
      </c>
      <c r="C8" s="37">
        <v>225642.6</v>
      </c>
      <c r="D8" s="32">
        <v>225648.73</v>
      </c>
      <c r="E8" s="32">
        <v>-26599.300000000017</v>
      </c>
    </row>
    <row r="9" spans="1:5" ht="12.75">
      <c r="A9" s="33" t="s">
        <v>167</v>
      </c>
      <c r="B9" s="32">
        <v>-507493.17</v>
      </c>
      <c r="C9" s="37">
        <v>541090.88</v>
      </c>
      <c r="D9" s="32">
        <v>1026960.62</v>
      </c>
      <c r="E9" s="32">
        <v>-993362.9099999999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4535.44</v>
      </c>
      <c r="E11" s="32"/>
    </row>
    <row r="12" spans="1:5" ht="12.75">
      <c r="A12" s="33" t="s">
        <v>185</v>
      </c>
      <c r="B12" s="32"/>
      <c r="C12" s="37"/>
      <c r="D12" s="32">
        <v>23508.32</v>
      </c>
      <c r="E12" s="32"/>
    </row>
    <row r="13" spans="1:5" ht="12.75">
      <c r="A13" s="33" t="s">
        <v>195</v>
      </c>
      <c r="B13" s="32"/>
      <c r="C13" s="37"/>
      <c r="D13" s="32">
        <v>689.44</v>
      </c>
      <c r="E13" s="32"/>
    </row>
    <row r="14" spans="1:5" ht="12.75">
      <c r="A14" s="33" t="s">
        <v>196</v>
      </c>
      <c r="B14" s="32"/>
      <c r="C14" s="37"/>
      <c r="D14" s="32">
        <v>1245.03</v>
      </c>
      <c r="E14" s="32"/>
    </row>
    <row r="15" spans="1:5" ht="15.75" customHeight="1">
      <c r="A15" s="33" t="s">
        <v>188</v>
      </c>
      <c r="B15" s="32"/>
      <c r="C15" s="37"/>
      <c r="D15" s="32">
        <v>65529</v>
      </c>
      <c r="E15" s="32"/>
    </row>
    <row r="16" spans="1:5" ht="24">
      <c r="A16" s="33" t="s">
        <v>189</v>
      </c>
      <c r="B16" s="32"/>
      <c r="C16" s="37"/>
      <c r="D16" s="32">
        <v>587.18</v>
      </c>
      <c r="E16" s="32"/>
    </row>
    <row r="17" spans="1:5" ht="12.75">
      <c r="A17" s="33" t="s">
        <v>175</v>
      </c>
      <c r="B17" s="32">
        <v>440614.17</v>
      </c>
      <c r="C17" s="37">
        <v>442173.29</v>
      </c>
      <c r="D17" s="32">
        <v>920978.65</v>
      </c>
      <c r="E17" s="32">
        <v>-38191.19000000006</v>
      </c>
    </row>
    <row r="18" spans="1:5" ht="12.75">
      <c r="A18" s="33" t="s">
        <v>176</v>
      </c>
      <c r="B18" s="32">
        <v>-69</v>
      </c>
      <c r="C18" s="37">
        <v>135809.69</v>
      </c>
      <c r="D18" s="32">
        <v>15740.69</v>
      </c>
      <c r="E18" s="32">
        <v>120000</v>
      </c>
    </row>
    <row r="19" spans="1:5" ht="12.75">
      <c r="A19" s="33" t="s">
        <v>177</v>
      </c>
      <c r="B19" s="32">
        <v>16794.62</v>
      </c>
      <c r="C19" s="37">
        <v>341453.46</v>
      </c>
      <c r="D19" s="32">
        <v>314529.53</v>
      </c>
      <c r="E19" s="32">
        <v>43718.54999999999</v>
      </c>
    </row>
    <row r="20" spans="1:5" ht="12.75">
      <c r="A20" s="33" t="s">
        <v>178</v>
      </c>
      <c r="B20" s="32">
        <v>0</v>
      </c>
      <c r="C20" s="37">
        <v>253.44</v>
      </c>
      <c r="D20" s="32">
        <v>253.44</v>
      </c>
      <c r="E20" s="32">
        <v>0</v>
      </c>
    </row>
    <row r="21" spans="1:5" ht="24">
      <c r="A21" s="33" t="s">
        <v>179</v>
      </c>
      <c r="B21" s="32">
        <v>13733.98</v>
      </c>
      <c r="C21" s="37">
        <v>52206.25</v>
      </c>
      <c r="D21" s="32">
        <v>37814.54</v>
      </c>
      <c r="E21" s="32">
        <v>28125.689999999995</v>
      </c>
    </row>
    <row r="22" spans="1:5" ht="12.75">
      <c r="A22" s="33" t="s">
        <v>180</v>
      </c>
      <c r="B22" s="32">
        <v>29273.09</v>
      </c>
      <c r="C22" s="37">
        <v>42550.52</v>
      </c>
      <c r="D22" s="32">
        <v>43427.36</v>
      </c>
      <c r="E22" s="32">
        <v>28396.25</v>
      </c>
    </row>
    <row r="23" spans="1:5" ht="12.75">
      <c r="A23" s="29" t="s">
        <v>181</v>
      </c>
      <c r="B23" s="30">
        <f>SUM(B8:B22)</f>
        <v>-33739.479999999996</v>
      </c>
      <c r="C23" s="31">
        <f>SUM(C8:C22)</f>
        <v>1781180.13</v>
      </c>
      <c r="D23" s="30">
        <f>D8+D9+D17+D18+D19+D20+D21+D22</f>
        <v>2585353.5599999996</v>
      </c>
      <c r="E23" s="30">
        <f>SUM(E8:E22)</f>
        <v>-837912.9099999999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-3436.28</v>
      </c>
      <c r="C8" s="37">
        <v>16640.46</v>
      </c>
      <c r="D8" s="32">
        <v>18132.47</v>
      </c>
      <c r="E8" s="32">
        <v>-4928.290000000003</v>
      </c>
    </row>
    <row r="9" spans="1:5" ht="12.75">
      <c r="A9" s="33" t="s">
        <v>167</v>
      </c>
      <c r="B9" s="32">
        <v>-60262.86</v>
      </c>
      <c r="C9" s="37">
        <v>41470.26</v>
      </c>
      <c r="D9" s="32">
        <v>85029.6</v>
      </c>
      <c r="E9" s="32">
        <v>-103822.20000000001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91.98</v>
      </c>
      <c r="E11" s="32"/>
    </row>
    <row r="12" spans="1:5" ht="12.75">
      <c r="A12" s="33" t="s">
        <v>185</v>
      </c>
      <c r="B12" s="32"/>
      <c r="C12" s="37"/>
      <c r="D12" s="32">
        <v>1889.05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100.05</v>
      </c>
      <c r="E14" s="32"/>
    </row>
    <row r="15" spans="1:5" ht="15.75" customHeight="1">
      <c r="A15" s="33" t="s">
        <v>188</v>
      </c>
      <c r="B15" s="32"/>
      <c r="C15" s="37"/>
      <c r="D15" s="32">
        <v>4023</v>
      </c>
      <c r="E15" s="32"/>
    </row>
    <row r="16" spans="1:5" ht="24">
      <c r="A16" s="33" t="s">
        <v>200</v>
      </c>
      <c r="B16" s="32"/>
      <c r="C16" s="37"/>
      <c r="D16" s="32">
        <v>47.19</v>
      </c>
      <c r="E16" s="32"/>
    </row>
    <row r="17" spans="1:5" ht="12.75">
      <c r="A17" s="33" t="s">
        <v>175</v>
      </c>
      <c r="B17" s="32">
        <v>585710.84</v>
      </c>
      <c r="C17" s="37">
        <v>32608.8</v>
      </c>
      <c r="D17" s="32">
        <v>236750.54</v>
      </c>
      <c r="E17" s="32">
        <v>381569.1</v>
      </c>
    </row>
    <row r="18" spans="1:5" ht="12.75">
      <c r="A18" s="33" t="s">
        <v>176</v>
      </c>
      <c r="B18" s="32">
        <v>0.17</v>
      </c>
      <c r="C18" s="37">
        <v>10375.48</v>
      </c>
      <c r="D18" s="32">
        <v>10375.65</v>
      </c>
      <c r="E18" s="32">
        <v>0</v>
      </c>
    </row>
    <row r="19" spans="1:5" ht="12.75">
      <c r="A19" s="33" t="s">
        <v>177</v>
      </c>
      <c r="B19" s="32">
        <v>68.91</v>
      </c>
      <c r="C19" s="37">
        <v>26226.6</v>
      </c>
      <c r="D19" s="32">
        <v>25274.71</v>
      </c>
      <c r="E19" s="32">
        <v>1020.7999999999993</v>
      </c>
    </row>
    <row r="20" spans="1:5" ht="24">
      <c r="A20" s="33" t="s">
        <v>179</v>
      </c>
      <c r="B20" s="32">
        <v>-30780.65</v>
      </c>
      <c r="C20" s="37">
        <v>3850.08</v>
      </c>
      <c r="D20" s="32">
        <v>37814.54</v>
      </c>
      <c r="E20" s="32">
        <v>-64745.11</v>
      </c>
    </row>
    <row r="21" spans="1:5" ht="12.75">
      <c r="A21" s="33" t="s">
        <v>180</v>
      </c>
      <c r="B21" s="32">
        <v>-15705.34</v>
      </c>
      <c r="C21" s="37">
        <v>3152.4</v>
      </c>
      <c r="D21" s="32">
        <v>1383.54</v>
      </c>
      <c r="E21" s="32">
        <v>-13936.48</v>
      </c>
    </row>
    <row r="22" spans="1:5" ht="12.75">
      <c r="A22" s="29" t="s">
        <v>181</v>
      </c>
      <c r="B22" s="30">
        <f>SUM(B8:B21)</f>
        <v>475594.78999999986</v>
      </c>
      <c r="C22" s="31">
        <f>SUM(C8:C21)</f>
        <v>134324.08</v>
      </c>
      <c r="D22" s="30">
        <f>D21+D20+D19+D18+D17+D9+D8</f>
        <v>414761.04999999993</v>
      </c>
      <c r="E22" s="30">
        <f>SUM(E8:E21)</f>
        <v>195157.81999999998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-43266.05</v>
      </c>
      <c r="C8" s="32">
        <v>246339.24</v>
      </c>
      <c r="D8" s="32">
        <v>254768.41</v>
      </c>
      <c r="E8" s="32">
        <v>-51695.22</v>
      </c>
    </row>
    <row r="9" spans="1:5" ht="12.75">
      <c r="A9" s="33" t="s">
        <v>167</v>
      </c>
      <c r="B9" s="32">
        <v>-385113.59</v>
      </c>
      <c r="C9" s="32">
        <v>578847.25</v>
      </c>
      <c r="D9" s="32">
        <v>1181384.99</v>
      </c>
      <c r="E9" s="32">
        <v>-987651.33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3031.45</v>
      </c>
      <c r="E11" s="32"/>
    </row>
    <row r="12" spans="1:5" ht="12.75">
      <c r="A12" s="33" t="s">
        <v>185</v>
      </c>
      <c r="B12" s="32"/>
      <c r="C12" s="39"/>
      <c r="D12" s="32">
        <v>26545.84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1406.33</v>
      </c>
      <c r="E14" s="32"/>
    </row>
    <row r="15" spans="1:5" ht="15.75" customHeight="1">
      <c r="A15" s="33" t="s">
        <v>188</v>
      </c>
      <c r="B15" s="32"/>
      <c r="C15" s="39"/>
      <c r="D15" s="32">
        <v>98982</v>
      </c>
      <c r="E15" s="32"/>
    </row>
    <row r="16" spans="1:5" ht="24">
      <c r="A16" s="33" t="s">
        <v>200</v>
      </c>
      <c r="B16" s="32"/>
      <c r="C16" s="39"/>
      <c r="D16" s="32">
        <v>662.98</v>
      </c>
      <c r="E16" s="32"/>
    </row>
    <row r="17" spans="1:5" ht="12.75">
      <c r="A17" s="33" t="s">
        <v>175</v>
      </c>
      <c r="B17" s="32">
        <v>-156778.79</v>
      </c>
      <c r="C17" s="32">
        <v>482730.12</v>
      </c>
      <c r="D17" s="32">
        <v>54677.8</v>
      </c>
      <c r="E17" s="32">
        <v>271273.52999999997</v>
      </c>
    </row>
    <row r="18" spans="1:5" ht="12.75">
      <c r="A18" s="33" t="s">
        <v>176</v>
      </c>
      <c r="B18" s="32">
        <v>-1001.55</v>
      </c>
      <c r="C18" s="32">
        <v>148032.48</v>
      </c>
      <c r="D18" s="32">
        <v>147030.93</v>
      </c>
      <c r="E18" s="32">
        <v>0</v>
      </c>
    </row>
    <row r="19" spans="1:5" ht="12.75">
      <c r="A19" s="33" t="s">
        <v>177</v>
      </c>
      <c r="B19" s="32">
        <v>-25176.84</v>
      </c>
      <c r="C19" s="32">
        <v>341295.6</v>
      </c>
      <c r="D19" s="32">
        <v>355119.28</v>
      </c>
      <c r="E19" s="32">
        <v>-39000.52000000008</v>
      </c>
    </row>
    <row r="20" spans="1:5" ht="24">
      <c r="A20" s="33" t="s">
        <v>179</v>
      </c>
      <c r="B20" s="32">
        <v>16133.34</v>
      </c>
      <c r="C20" s="32">
        <v>56994.47</v>
      </c>
      <c r="D20" s="32">
        <v>37814.54</v>
      </c>
      <c r="E20" s="32">
        <v>35313.27</v>
      </c>
    </row>
    <row r="21" spans="1:5" ht="12.75">
      <c r="A21" s="33" t="s">
        <v>180</v>
      </c>
      <c r="B21" s="32">
        <v>55556.43</v>
      </c>
      <c r="C21" s="32">
        <v>50609.16</v>
      </c>
      <c r="D21" s="32">
        <v>28112.28</v>
      </c>
      <c r="E21" s="32">
        <v>78053.31</v>
      </c>
    </row>
    <row r="22" spans="1:5" ht="12.75">
      <c r="A22" s="29" t="s">
        <v>181</v>
      </c>
      <c r="B22" s="30">
        <f>SUM(B8:B21)</f>
        <v>-539647.05</v>
      </c>
      <c r="C22" s="30">
        <f>SUM(C8:C21)</f>
        <v>1904848.3199999998</v>
      </c>
      <c r="D22" s="30">
        <f>D21+D20+D19+D18+D17+D8+D9</f>
        <v>2058908.23</v>
      </c>
      <c r="E22" s="30">
        <f>SUM(E8:E21)</f>
        <v>-693706.96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-40134.59</v>
      </c>
      <c r="C8" s="37">
        <v>188037.36</v>
      </c>
      <c r="D8" s="32">
        <v>196760.92</v>
      </c>
      <c r="E8" s="32">
        <v>-48858.15000000002</v>
      </c>
    </row>
    <row r="9" spans="1:5" ht="12.75">
      <c r="A9" s="33" t="s">
        <v>167</v>
      </c>
      <c r="B9" s="32">
        <v>-505641.76</v>
      </c>
      <c r="C9" s="37">
        <v>419087.19</v>
      </c>
      <c r="D9" s="32">
        <v>977499.45</v>
      </c>
      <c r="E9" s="32">
        <v>-1064054.02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3430.01</v>
      </c>
      <c r="E11" s="32"/>
    </row>
    <row r="12" spans="1:5" ht="12.75">
      <c r="A12" s="33" t="s">
        <v>185</v>
      </c>
      <c r="B12" s="32"/>
      <c r="C12" s="37"/>
      <c r="D12" s="32">
        <v>20497.92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1085.5</v>
      </c>
      <c r="E14" s="32"/>
    </row>
    <row r="15" spans="1:5" ht="15.75" customHeight="1">
      <c r="A15" s="33" t="s">
        <v>188</v>
      </c>
      <c r="B15" s="32"/>
      <c r="C15" s="37"/>
      <c r="D15" s="32">
        <v>100035</v>
      </c>
      <c r="E15" s="32"/>
    </row>
    <row r="16" spans="1:5" ht="24">
      <c r="A16" s="33" t="s">
        <v>200</v>
      </c>
      <c r="B16" s="32"/>
      <c r="C16" s="37"/>
      <c r="D16" s="32">
        <v>512.02</v>
      </c>
      <c r="E16" s="32"/>
    </row>
    <row r="17" spans="1:5" ht="12.75">
      <c r="A17" s="33" t="s">
        <v>175</v>
      </c>
      <c r="B17" s="32">
        <v>556671.29</v>
      </c>
      <c r="C17" s="37">
        <v>368481.84</v>
      </c>
      <c r="D17" s="32">
        <v>590671.79</v>
      </c>
      <c r="E17" s="32">
        <v>334481.3400000001</v>
      </c>
    </row>
    <row r="18" spans="1:5" ht="12.75">
      <c r="A18" s="33" t="s">
        <v>176</v>
      </c>
      <c r="B18" s="32">
        <v>-7346.9</v>
      </c>
      <c r="C18" s="37">
        <v>112997.82</v>
      </c>
      <c r="D18" s="32">
        <v>111897.82</v>
      </c>
      <c r="E18" s="32">
        <v>-6246.899999999994</v>
      </c>
    </row>
    <row r="19" spans="1:5" ht="12.75">
      <c r="A19" s="33" t="s">
        <v>177</v>
      </c>
      <c r="B19" s="32">
        <v>-22747.4</v>
      </c>
      <c r="C19" s="37">
        <v>260151.42</v>
      </c>
      <c r="D19" s="32">
        <v>274263.12</v>
      </c>
      <c r="E19" s="32">
        <v>-36859.09999999998</v>
      </c>
    </row>
    <row r="20" spans="1:5" ht="12.75">
      <c r="A20" s="33" t="s">
        <v>178</v>
      </c>
      <c r="B20" s="32"/>
      <c r="C20" s="37">
        <v>2449.68</v>
      </c>
      <c r="D20" s="32">
        <v>2449.68</v>
      </c>
      <c r="E20" s="32">
        <v>0</v>
      </c>
    </row>
    <row r="21" spans="1:5" ht="24">
      <c r="A21" s="33" t="s">
        <v>179</v>
      </c>
      <c r="B21" s="32">
        <v>2572.48</v>
      </c>
      <c r="C21" s="37">
        <v>43505.37</v>
      </c>
      <c r="D21" s="32">
        <v>37814.54</v>
      </c>
      <c r="E21" s="32">
        <v>8263.310000000005</v>
      </c>
    </row>
    <row r="22" spans="1:5" ht="12.75">
      <c r="A22" s="33" t="s">
        <v>180</v>
      </c>
      <c r="B22" s="32">
        <v>-29190.04</v>
      </c>
      <c r="C22" s="37">
        <v>35122.32</v>
      </c>
      <c r="D22" s="32">
        <v>20563.36</v>
      </c>
      <c r="E22" s="32">
        <v>-14631.080000000002</v>
      </c>
    </row>
    <row r="23" spans="1:5" ht="12.75">
      <c r="A23" s="29" t="s">
        <v>181</v>
      </c>
      <c r="B23" s="30">
        <f>SUM(B8:B22)</f>
        <v>-45816.91999999994</v>
      </c>
      <c r="C23" s="30">
        <f>SUM(C8:C22)</f>
        <v>1429833.0000000002</v>
      </c>
      <c r="D23" s="30">
        <f>D22+D21+D20+D19+D18+D17+D9+D8</f>
        <v>2211920.68</v>
      </c>
      <c r="E23" s="30">
        <f>SUM(E8:E22)</f>
        <v>-827904.5999999997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-24782.31</v>
      </c>
      <c r="C8" s="32">
        <v>156280.98</v>
      </c>
      <c r="D8" s="32">
        <v>153789.55</v>
      </c>
      <c r="E8" s="32">
        <v>-22290.879999999976</v>
      </c>
    </row>
    <row r="9" spans="1:5" ht="12.75">
      <c r="A9" s="33" t="s">
        <v>167</v>
      </c>
      <c r="B9" s="32">
        <v>168497.62</v>
      </c>
      <c r="C9" s="32">
        <v>373334.64</v>
      </c>
      <c r="D9" s="32">
        <v>733210.18</v>
      </c>
      <c r="E9" s="32">
        <v>-191377.92000000004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229.95</v>
      </c>
      <c r="E11" s="32"/>
    </row>
    <row r="12" spans="1:5" ht="12.75">
      <c r="A12" s="33" t="s">
        <v>185</v>
      </c>
      <c r="B12" s="32"/>
      <c r="C12" s="39"/>
      <c r="D12" s="32">
        <v>16021.96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848.55</v>
      </c>
      <c r="E14" s="32"/>
    </row>
    <row r="15" spans="1:5" ht="15.75" customHeight="1">
      <c r="A15" s="33" t="s">
        <v>188</v>
      </c>
      <c r="B15" s="32"/>
      <c r="C15" s="39"/>
      <c r="D15" s="32">
        <v>97578</v>
      </c>
      <c r="E15" s="32"/>
    </row>
    <row r="16" spans="1:5" ht="24">
      <c r="A16" s="33" t="s">
        <v>200</v>
      </c>
      <c r="B16" s="32"/>
      <c r="C16" s="39"/>
      <c r="D16" s="32">
        <v>400.19</v>
      </c>
      <c r="E16" s="32"/>
    </row>
    <row r="17" spans="1:5" ht="12.75">
      <c r="A17" s="33" t="s">
        <v>175</v>
      </c>
      <c r="B17" s="32">
        <v>-364331.46</v>
      </c>
      <c r="C17" s="32">
        <v>306251.76</v>
      </c>
      <c r="D17" s="32">
        <v>108581.55</v>
      </c>
      <c r="E17" s="32">
        <v>-166661.25</v>
      </c>
    </row>
    <row r="18" spans="1:5" ht="12.75">
      <c r="A18" s="33" t="s">
        <v>176</v>
      </c>
      <c r="B18" s="32">
        <v>-6005.7</v>
      </c>
      <c r="C18" s="32">
        <v>93913.98</v>
      </c>
      <c r="D18" s="32">
        <v>92113.65</v>
      </c>
      <c r="E18" s="32">
        <v>-4205.369999999995</v>
      </c>
    </row>
    <row r="19" spans="1:5" ht="12.75">
      <c r="A19" s="33" t="s">
        <v>177</v>
      </c>
      <c r="B19" s="32">
        <v>8996.28</v>
      </c>
      <c r="C19" s="32">
        <v>231190.56</v>
      </c>
      <c r="D19" s="32">
        <v>214365.71</v>
      </c>
      <c r="E19" s="32">
        <v>25821.130000000005</v>
      </c>
    </row>
    <row r="20" spans="1:5" ht="12.75">
      <c r="A20" s="33" t="s">
        <v>178</v>
      </c>
      <c r="B20" s="32"/>
      <c r="C20" s="32">
        <v>679.68</v>
      </c>
      <c r="D20" s="32">
        <v>679.68</v>
      </c>
      <c r="E20" s="32"/>
    </row>
    <row r="21" spans="1:5" ht="24">
      <c r="A21" s="33" t="s">
        <v>179</v>
      </c>
      <c r="B21" s="32">
        <v>-3600.2</v>
      </c>
      <c r="C21" s="32">
        <v>36157.8</v>
      </c>
      <c r="D21" s="32">
        <v>37814.54</v>
      </c>
      <c r="E21" s="32">
        <v>-5256.939999999999</v>
      </c>
    </row>
    <row r="22" spans="1:5" ht="12.75">
      <c r="A22" s="33" t="s">
        <v>180</v>
      </c>
      <c r="B22" s="32">
        <v>10133.17</v>
      </c>
      <c r="C22" s="32">
        <v>32310</v>
      </c>
      <c r="D22" s="32">
        <v>33721.62</v>
      </c>
      <c r="E22" s="32">
        <v>8721.549999999996</v>
      </c>
    </row>
    <row r="23" spans="1:5" ht="12.75">
      <c r="A23" s="29" t="s">
        <v>181</v>
      </c>
      <c r="B23" s="30">
        <f>SUM(B8:B22)</f>
        <v>-211092.60000000003</v>
      </c>
      <c r="C23" s="30">
        <f>SUM(C8:C22)</f>
        <v>1230119.4</v>
      </c>
      <c r="D23" s="30">
        <f>D22+D21+D20+D19+D18+D8+D9+D17</f>
        <v>1374276.4800000002</v>
      </c>
      <c r="E23" s="30">
        <f>SUM(E8:E22)</f>
        <v>-355249.68000000005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269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-32113.05</v>
      </c>
      <c r="C8" s="32">
        <v>245040.24</v>
      </c>
      <c r="D8" s="32">
        <v>240296.36</v>
      </c>
      <c r="E8" s="32">
        <v>-27369.169999999984</v>
      </c>
    </row>
    <row r="9" spans="1:5" ht="12.75">
      <c r="A9" s="33" t="s">
        <v>167</v>
      </c>
      <c r="B9" s="32">
        <v>-432736.81</v>
      </c>
      <c r="C9" s="32">
        <v>564657.69</v>
      </c>
      <c r="D9" s="32">
        <v>1104499.48</v>
      </c>
      <c r="E9" s="32">
        <v>-972578.6000000001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184</v>
      </c>
      <c r="B11" s="32"/>
      <c r="C11" s="39"/>
      <c r="D11" s="32">
        <v>4396.21</v>
      </c>
      <c r="E11" s="32"/>
    </row>
    <row r="12" spans="1:5" ht="12.75">
      <c r="A12" s="33" t="s">
        <v>185</v>
      </c>
      <c r="B12" s="32"/>
      <c r="C12" s="39"/>
      <c r="D12" s="32">
        <v>25018.53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1323.23</v>
      </c>
      <c r="E14" s="32"/>
    </row>
    <row r="15" spans="1:5" ht="15.75" customHeight="1">
      <c r="A15" s="33" t="s">
        <v>188</v>
      </c>
      <c r="B15" s="32"/>
      <c r="C15" s="39"/>
      <c r="D15" s="32">
        <v>87345</v>
      </c>
      <c r="E15" s="32"/>
    </row>
    <row r="16" spans="1:5" ht="24">
      <c r="A16" s="33" t="s">
        <v>200</v>
      </c>
      <c r="B16" s="32"/>
      <c r="C16" s="39"/>
      <c r="D16" s="32">
        <v>625.32</v>
      </c>
      <c r="E16" s="32"/>
    </row>
    <row r="17" spans="1:5" ht="12.75">
      <c r="A17" s="33" t="s">
        <v>175</v>
      </c>
      <c r="B17" s="32">
        <v>344632.08</v>
      </c>
      <c r="C17" s="32">
        <v>480186.24</v>
      </c>
      <c r="D17" s="32">
        <v>26820</v>
      </c>
      <c r="E17" s="32">
        <v>797998.32</v>
      </c>
    </row>
    <row r="18" spans="1:5" ht="12.75">
      <c r="A18" s="33" t="s">
        <v>176</v>
      </c>
      <c r="B18" s="32">
        <v>-1890.85</v>
      </c>
      <c r="C18" s="32">
        <v>147252.3</v>
      </c>
      <c r="D18" s="32">
        <v>146120.3</v>
      </c>
      <c r="E18" s="32">
        <v>-758.8500000000058</v>
      </c>
    </row>
    <row r="19" spans="1:5" ht="12.75">
      <c r="A19" s="33" t="s">
        <v>177</v>
      </c>
      <c r="B19" s="32">
        <v>-24381.22</v>
      </c>
      <c r="C19" s="32">
        <v>321259.32</v>
      </c>
      <c r="D19" s="32">
        <v>334946.65</v>
      </c>
      <c r="E19" s="32">
        <v>-38068.55000000005</v>
      </c>
    </row>
    <row r="20" spans="1:5" ht="12.75">
      <c r="A20" s="33" t="s">
        <v>178</v>
      </c>
      <c r="B20" s="32">
        <v>-1185.36</v>
      </c>
      <c r="C20" s="32">
        <v>5120.16</v>
      </c>
      <c r="D20" s="32">
        <v>6810</v>
      </c>
      <c r="E20" s="32">
        <v>-2875.2</v>
      </c>
    </row>
    <row r="21" spans="1:5" ht="24">
      <c r="A21" s="33" t="s">
        <v>179</v>
      </c>
      <c r="B21" s="32">
        <v>15930.98</v>
      </c>
      <c r="C21" s="32">
        <v>56693.73</v>
      </c>
      <c r="D21" s="32">
        <v>37814.54</v>
      </c>
      <c r="E21" s="32">
        <v>34810.170000000006</v>
      </c>
    </row>
    <row r="22" spans="1:5" ht="12.75">
      <c r="A22" s="33" t="s">
        <v>180</v>
      </c>
      <c r="B22" s="32">
        <v>30458.74</v>
      </c>
      <c r="C22" s="32">
        <v>45525.48</v>
      </c>
      <c r="D22" s="32">
        <v>20563.36</v>
      </c>
      <c r="E22" s="32">
        <v>55420.86</v>
      </c>
    </row>
    <row r="23" spans="1:5" ht="12.75">
      <c r="A23" s="29" t="s">
        <v>181</v>
      </c>
      <c r="B23" s="30">
        <f>SUM(B8:B22)</f>
        <v>-101285.48999999995</v>
      </c>
      <c r="C23" s="30">
        <f>SUM(C8:C22)</f>
        <v>1865735.16</v>
      </c>
      <c r="D23" s="30">
        <f>D22+D21+D20+D18+D17+D9+D8+D19</f>
        <v>1917870.69</v>
      </c>
      <c r="E23" s="30">
        <f>SUM(E8:E22)</f>
        <v>-153421.02000000014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-28035.09</v>
      </c>
      <c r="C8" s="37">
        <v>217425.04</v>
      </c>
      <c r="D8" s="32">
        <v>212304.34</v>
      </c>
      <c r="E8" s="32">
        <v>-22914.389999999985</v>
      </c>
    </row>
    <row r="9" spans="1:5" ht="12.75">
      <c r="A9" s="33" t="s">
        <v>167</v>
      </c>
      <c r="B9" s="32">
        <v>-471859.75</v>
      </c>
      <c r="C9" s="37">
        <v>516217.88</v>
      </c>
      <c r="D9" s="32">
        <v>988900.93</v>
      </c>
      <c r="E9" s="32">
        <v>-944542.8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5797.2</v>
      </c>
      <c r="E11" s="32"/>
    </row>
    <row r="12" spans="1:5" ht="12.75">
      <c r="A12" s="33" t="s">
        <v>185</v>
      </c>
      <c r="B12" s="32"/>
      <c r="C12" s="37"/>
      <c r="D12" s="32">
        <v>22118.24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1171.43</v>
      </c>
      <c r="E14" s="32"/>
    </row>
    <row r="15" spans="1:5" ht="15.75" customHeight="1">
      <c r="A15" s="33" t="s">
        <v>188</v>
      </c>
      <c r="B15" s="32"/>
      <c r="C15" s="37"/>
      <c r="D15" s="32">
        <v>83565</v>
      </c>
      <c r="E15" s="32"/>
    </row>
    <row r="16" spans="1:5" ht="24">
      <c r="A16" s="33" t="s">
        <v>200</v>
      </c>
      <c r="B16" s="32"/>
      <c r="C16" s="37"/>
      <c r="D16" s="32">
        <v>552.48</v>
      </c>
      <c r="E16" s="32"/>
    </row>
    <row r="17" spans="1:5" ht="12.75">
      <c r="A17" s="33" t="s">
        <v>175</v>
      </c>
      <c r="B17" s="32">
        <v>42121.93</v>
      </c>
      <c r="C17" s="37">
        <v>426069.36</v>
      </c>
      <c r="D17" s="32">
        <v>1150659.89</v>
      </c>
      <c r="E17" s="32">
        <v>-682468.5999999999</v>
      </c>
    </row>
    <row r="18" spans="1:5" ht="12.75">
      <c r="A18" s="33" t="s">
        <v>176</v>
      </c>
      <c r="B18" s="32">
        <v>-4565.94</v>
      </c>
      <c r="C18" s="37">
        <v>131126.92</v>
      </c>
      <c r="D18" s="32">
        <v>130323.92</v>
      </c>
      <c r="E18" s="32">
        <v>-3762.939999999988</v>
      </c>
    </row>
    <row r="19" spans="1:5" ht="12.75">
      <c r="A19" s="33" t="s">
        <v>177</v>
      </c>
      <c r="B19" s="32">
        <v>15277.84</v>
      </c>
      <c r="C19" s="37">
        <v>320426.64</v>
      </c>
      <c r="D19" s="32">
        <v>295928.84</v>
      </c>
      <c r="E19" s="32">
        <v>39775.640000000014</v>
      </c>
    </row>
    <row r="20" spans="1:5" ht="12.75">
      <c r="A20" s="33" t="s">
        <v>178</v>
      </c>
      <c r="B20" s="32"/>
      <c r="C20" s="37">
        <v>171.36</v>
      </c>
      <c r="D20" s="32">
        <v>171.36</v>
      </c>
      <c r="E20" s="32">
        <v>0</v>
      </c>
    </row>
    <row r="21" spans="1:5" ht="24">
      <c r="A21" s="33" t="s">
        <v>179</v>
      </c>
      <c r="B21" s="32">
        <v>9689.43</v>
      </c>
      <c r="C21" s="37">
        <v>50304.66</v>
      </c>
      <c r="D21" s="32">
        <v>37814.54</v>
      </c>
      <c r="E21" s="32">
        <v>22179.550000000003</v>
      </c>
    </row>
    <row r="22" spans="1:5" ht="12.75">
      <c r="A22" s="33" t="s">
        <v>180</v>
      </c>
      <c r="B22" s="32">
        <v>37183.82</v>
      </c>
      <c r="C22" s="37">
        <v>44933.72</v>
      </c>
      <c r="D22" s="32">
        <v>28858.12</v>
      </c>
      <c r="E22" s="32">
        <v>53259.42000000001</v>
      </c>
    </row>
    <row r="23" spans="1:5" ht="12.75">
      <c r="A23" s="29" t="s">
        <v>181</v>
      </c>
      <c r="B23" s="30">
        <f>SUM(B8:B22)</f>
        <v>-400187.76</v>
      </c>
      <c r="C23" s="31">
        <f>SUM(C8:C22)</f>
        <v>1706675.5799999998</v>
      </c>
      <c r="D23" s="30">
        <f>D22+D21+D20+D18+D17+D19+D8+D9</f>
        <v>2844961.94</v>
      </c>
      <c r="E23" s="30">
        <f>SUM(E8:E22)</f>
        <v>-1538474.1199999999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-19655.51</v>
      </c>
      <c r="C8" s="37">
        <v>161922.24</v>
      </c>
      <c r="D8" s="37">
        <v>157998.11</v>
      </c>
      <c r="E8" s="37">
        <v>-15731.380000000005</v>
      </c>
    </row>
    <row r="9" spans="1:5" ht="12.75">
      <c r="A9" s="33" t="s">
        <v>167</v>
      </c>
      <c r="B9" s="37">
        <v>-232383.91</v>
      </c>
      <c r="C9" s="37">
        <v>391436.16</v>
      </c>
      <c r="D9" s="37">
        <v>667337.02</v>
      </c>
      <c r="E9" s="37">
        <v>-508284.77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4833</v>
      </c>
      <c r="E11" s="37"/>
    </row>
    <row r="12" spans="1:5" ht="12.75">
      <c r="A12" s="33" t="s">
        <v>185</v>
      </c>
      <c r="B12" s="37"/>
      <c r="C12" s="37"/>
      <c r="D12" s="37">
        <v>16460.43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871.77</v>
      </c>
      <c r="E14" s="37"/>
    </row>
    <row r="15" spans="1:5" ht="15.75" customHeight="1">
      <c r="A15" s="33" t="s">
        <v>188</v>
      </c>
      <c r="B15" s="37"/>
      <c r="C15" s="37"/>
      <c r="D15" s="37">
        <v>11502</v>
      </c>
      <c r="E15" s="37"/>
    </row>
    <row r="16" spans="1:5" ht="24">
      <c r="A16" s="33" t="s">
        <v>200</v>
      </c>
      <c r="B16" s="37"/>
      <c r="C16" s="37"/>
      <c r="D16" s="37">
        <v>411.16</v>
      </c>
      <c r="E16" s="37"/>
    </row>
    <row r="17" spans="1:5" ht="12.75">
      <c r="A17" s="33" t="s">
        <v>175</v>
      </c>
      <c r="B17" s="37">
        <v>557650.5</v>
      </c>
      <c r="C17" s="37">
        <v>317306.28</v>
      </c>
      <c r="D17" s="37">
        <v>355254.3</v>
      </c>
      <c r="E17" s="37">
        <v>519702.48000000004</v>
      </c>
    </row>
    <row r="18" spans="1:5" ht="12.75">
      <c r="A18" s="33" t="s">
        <v>176</v>
      </c>
      <c r="B18" s="37">
        <v>-870.34</v>
      </c>
      <c r="C18" s="37">
        <v>97304.04</v>
      </c>
      <c r="D18" s="37">
        <v>96433.7</v>
      </c>
      <c r="E18" s="37">
        <v>0</v>
      </c>
    </row>
    <row r="19" spans="1:5" ht="12.75">
      <c r="A19" s="33" t="s">
        <v>177</v>
      </c>
      <c r="B19" s="37">
        <v>24512.32</v>
      </c>
      <c r="C19" s="37">
        <v>255202.26</v>
      </c>
      <c r="D19" s="37">
        <v>220232.1</v>
      </c>
      <c r="E19" s="37">
        <v>59482.48000000001</v>
      </c>
    </row>
    <row r="20" spans="1:5" ht="12.75">
      <c r="A20" s="33" t="s">
        <v>178</v>
      </c>
      <c r="B20" s="37"/>
      <c r="C20" s="37">
        <v>190.44</v>
      </c>
      <c r="D20" s="37">
        <v>190.44</v>
      </c>
      <c r="E20" s="37">
        <v>0</v>
      </c>
    </row>
    <row r="21" spans="1:5" ht="24">
      <c r="A21" s="33" t="s">
        <v>179</v>
      </c>
      <c r="B21" s="37">
        <v>-753.7</v>
      </c>
      <c r="C21" s="37">
        <v>37462.98</v>
      </c>
      <c r="D21" s="37">
        <v>37814.54</v>
      </c>
      <c r="E21" s="37">
        <v>-1105.2599999999948</v>
      </c>
    </row>
    <row r="22" spans="1:5" ht="12.75">
      <c r="A22" s="33" t="s">
        <v>180</v>
      </c>
      <c r="B22" s="37">
        <v>76.8</v>
      </c>
      <c r="C22" s="37">
        <v>30675.72</v>
      </c>
      <c r="D22" s="37">
        <v>22663.36</v>
      </c>
      <c r="E22" s="37">
        <v>8089.16</v>
      </c>
    </row>
    <row r="23" spans="1:5" ht="12.75">
      <c r="A23" s="29" t="s">
        <v>181</v>
      </c>
      <c r="B23" s="31">
        <f>SUM(B8:B22)</f>
        <v>328576.1599999999</v>
      </c>
      <c r="C23" s="31">
        <f>SUM(C8:C22)</f>
        <v>1291500.1199999999</v>
      </c>
      <c r="D23" s="31">
        <f>D22+D21+D20+D19+D18+D17+D9+D8</f>
        <v>1557923.5699999998</v>
      </c>
      <c r="E23" s="31">
        <f>SUM(E8:E22)</f>
        <v>62152.710000000036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-27860.41</v>
      </c>
      <c r="C8" s="37">
        <v>222901.2</v>
      </c>
      <c r="D8" s="37">
        <v>220824.3</v>
      </c>
      <c r="E8" s="37">
        <v>-25783.50999999998</v>
      </c>
    </row>
    <row r="9" spans="1:5" ht="12.75">
      <c r="A9" s="33" t="s">
        <v>167</v>
      </c>
      <c r="B9" s="37">
        <v>-242033.39</v>
      </c>
      <c r="C9" s="37">
        <v>533920.03</v>
      </c>
      <c r="D9" s="37">
        <v>988644.46</v>
      </c>
      <c r="E9" s="37">
        <v>-696757.82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194</v>
      </c>
      <c r="B11" s="37"/>
      <c r="C11" s="37"/>
      <c r="D11" s="37">
        <v>4396.21</v>
      </c>
      <c r="E11" s="37"/>
    </row>
    <row r="12" spans="1:5" ht="12.75">
      <c r="A12" s="33" t="s">
        <v>185</v>
      </c>
      <c r="B12" s="37"/>
      <c r="C12" s="37"/>
      <c r="D12" s="37">
        <v>23021.61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1221.05</v>
      </c>
      <c r="E14" s="37"/>
    </row>
    <row r="15" spans="1:5" ht="15.75" customHeight="1">
      <c r="A15" s="33" t="s">
        <v>197</v>
      </c>
      <c r="B15" s="37"/>
      <c r="C15" s="37"/>
      <c r="D15" s="37">
        <v>61965</v>
      </c>
      <c r="E15" s="37"/>
    </row>
    <row r="16" spans="1:5" ht="15.75" customHeight="1">
      <c r="A16" s="33" t="s">
        <v>273</v>
      </c>
      <c r="B16" s="37"/>
      <c r="C16" s="37"/>
      <c r="D16" s="37">
        <v>574.66</v>
      </c>
      <c r="E16" s="37"/>
    </row>
    <row r="17" spans="1:5" ht="12.75">
      <c r="A17" s="33" t="s">
        <v>175</v>
      </c>
      <c r="B17" s="37">
        <v>258069.45</v>
      </c>
      <c r="C17" s="37">
        <v>436801.68</v>
      </c>
      <c r="D17" s="37">
        <v>12714</v>
      </c>
      <c r="E17" s="37">
        <v>682157.13</v>
      </c>
    </row>
    <row r="18" spans="1:5" ht="12.75">
      <c r="A18" s="33" t="s">
        <v>176</v>
      </c>
      <c r="B18" s="37">
        <v>-171.24</v>
      </c>
      <c r="C18" s="37">
        <v>134329.08</v>
      </c>
      <c r="D18" s="37">
        <v>134157.84</v>
      </c>
      <c r="E18" s="37">
        <v>0</v>
      </c>
    </row>
    <row r="19" spans="1:5" ht="12.75">
      <c r="A19" s="33" t="s">
        <v>177</v>
      </c>
      <c r="B19" s="37">
        <v>16508.33</v>
      </c>
      <c r="C19" s="37">
        <v>335981.76</v>
      </c>
      <c r="D19" s="37">
        <v>307804.98</v>
      </c>
      <c r="E19" s="37">
        <v>44685.110000000044</v>
      </c>
    </row>
    <row r="20" spans="1:5" ht="24">
      <c r="A20" s="33" t="s">
        <v>179</v>
      </c>
      <c r="B20" s="37">
        <v>12504.24</v>
      </c>
      <c r="C20" s="37">
        <v>51571.73</v>
      </c>
      <c r="D20" s="37">
        <v>37814.54</v>
      </c>
      <c r="E20" s="37">
        <v>26261.43</v>
      </c>
    </row>
    <row r="21" spans="1:5" ht="12.75">
      <c r="A21" s="33" t="s">
        <v>180</v>
      </c>
      <c r="B21" s="37">
        <v>33669.45</v>
      </c>
      <c r="C21" s="37">
        <v>46168.68</v>
      </c>
      <c r="D21" s="37">
        <v>27427.36</v>
      </c>
      <c r="E21" s="37">
        <v>52410.77</v>
      </c>
    </row>
    <row r="22" spans="1:5" ht="12.75">
      <c r="A22" s="29" t="s">
        <v>181</v>
      </c>
      <c r="B22" s="31">
        <f>SUM(B8:B21)</f>
        <v>50686.43000000002</v>
      </c>
      <c r="C22" s="31">
        <f>SUM(C8:C21)</f>
        <v>1761674.16</v>
      </c>
      <c r="D22" s="31">
        <f>D21+D20+D19+D18+D17+D8+D9</f>
        <v>1729387.48</v>
      </c>
      <c r="E22" s="31">
        <f>SUM(E8:E21)</f>
        <v>82973.11000000009</v>
      </c>
    </row>
    <row r="23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2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-33729.17</v>
      </c>
      <c r="C8" s="37">
        <v>239559.71</v>
      </c>
      <c r="D8" s="37">
        <v>244797.88</v>
      </c>
      <c r="E8" s="37">
        <v>-38967.340000000026</v>
      </c>
    </row>
    <row r="9" spans="1:5" ht="12.75">
      <c r="A9" s="33" t="s">
        <v>167</v>
      </c>
      <c r="B9" s="37">
        <v>-359571.14</v>
      </c>
      <c r="C9" s="37">
        <v>577502.59</v>
      </c>
      <c r="D9" s="37">
        <v>1031176.28</v>
      </c>
      <c r="E9" s="37">
        <v>-813244.83</v>
      </c>
    </row>
    <row r="10" spans="1:5" ht="12.75">
      <c r="A10" s="33" t="s">
        <v>183</v>
      </c>
      <c r="B10" s="37"/>
      <c r="C10" s="37"/>
      <c r="D10" s="37">
        <v>5628.27</v>
      </c>
      <c r="E10" s="37"/>
    </row>
    <row r="11" spans="1:5" ht="12.75">
      <c r="A11" s="33" t="s">
        <v>184</v>
      </c>
      <c r="B11" s="37"/>
      <c r="C11" s="37"/>
      <c r="D11" s="37">
        <v>659.1</v>
      </c>
      <c r="E11" s="37"/>
    </row>
    <row r="12" spans="1:5" ht="12.75">
      <c r="A12" s="33" t="s">
        <v>185</v>
      </c>
      <c r="B12" s="37"/>
      <c r="C12" s="37"/>
      <c r="D12" s="37">
        <v>25503.61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1350.75</v>
      </c>
      <c r="E14" s="37"/>
    </row>
    <row r="15" spans="1:5" ht="24">
      <c r="A15" s="33" t="s">
        <v>189</v>
      </c>
      <c r="B15" s="37"/>
      <c r="C15" s="37"/>
      <c r="D15" s="37">
        <v>637.02</v>
      </c>
      <c r="E15" s="37"/>
    </row>
    <row r="16" spans="1:5" ht="12.75">
      <c r="A16" s="33" t="s">
        <v>175</v>
      </c>
      <c r="B16" s="37">
        <v>154108.44</v>
      </c>
      <c r="C16" s="37">
        <v>469408.14</v>
      </c>
      <c r="D16" s="37">
        <v>5735.06</v>
      </c>
      <c r="E16" s="37">
        <v>617781.52</v>
      </c>
    </row>
    <row r="17" spans="1:5" ht="12.75">
      <c r="A17" s="33" t="s">
        <v>176</v>
      </c>
      <c r="B17" s="37">
        <v>632.88</v>
      </c>
      <c r="C17" s="37">
        <v>143949.31</v>
      </c>
      <c r="D17" s="37">
        <v>143980.97</v>
      </c>
      <c r="E17" s="37">
        <v>601.2200000000012</v>
      </c>
    </row>
    <row r="18" spans="1:5" ht="12.75">
      <c r="A18" s="33" t="s">
        <v>210</v>
      </c>
      <c r="B18" s="37"/>
      <c r="C18" s="37">
        <v>1747.44</v>
      </c>
      <c r="D18" s="37">
        <v>1747.44</v>
      </c>
      <c r="E18" s="37">
        <v>0</v>
      </c>
    </row>
    <row r="19" spans="1:5" ht="12.75">
      <c r="A19" s="33" t="s">
        <v>177</v>
      </c>
      <c r="B19" s="37">
        <v>7002.35</v>
      </c>
      <c r="C19" s="37">
        <v>360013.69</v>
      </c>
      <c r="D19" s="37">
        <v>341221.28</v>
      </c>
      <c r="E19" s="37">
        <v>25794.75999999995</v>
      </c>
    </row>
    <row r="20" spans="1:5" ht="12.75">
      <c r="A20" s="33" t="s">
        <v>178</v>
      </c>
      <c r="B20" s="37"/>
      <c r="C20" s="37">
        <v>411.8</v>
      </c>
      <c r="D20" s="37">
        <v>411.8</v>
      </c>
      <c r="E20" s="37">
        <v>0</v>
      </c>
    </row>
    <row r="21" spans="1:5" ht="12.75">
      <c r="A21" s="33" t="s">
        <v>211</v>
      </c>
      <c r="B21" s="37">
        <v>115499.29</v>
      </c>
      <c r="C21" s="37">
        <v>123812.48</v>
      </c>
      <c r="D21" s="37">
        <v>140706.02</v>
      </c>
      <c r="E21" s="37">
        <v>98605.75</v>
      </c>
    </row>
    <row r="22" spans="1:5" ht="12.75">
      <c r="A22" s="33" t="s">
        <v>180</v>
      </c>
      <c r="B22" s="37">
        <v>53526.56</v>
      </c>
      <c r="C22" s="37">
        <v>49600.65</v>
      </c>
      <c r="D22" s="37">
        <v>24374.97</v>
      </c>
      <c r="E22" s="37">
        <v>78752.23999999999</v>
      </c>
    </row>
    <row r="23" spans="1:5" ht="12.75">
      <c r="A23" s="29" t="s">
        <v>181</v>
      </c>
      <c r="B23" s="31">
        <f>SUM(B8:B22)</f>
        <v>-62530.78999999999</v>
      </c>
      <c r="C23" s="31">
        <f>SUM(C8:C22)</f>
        <v>1966005.8099999998</v>
      </c>
      <c r="D23" s="31">
        <f>D22+D21+D20+D19+D18+D17+D16+D8+D9</f>
        <v>1934151.7000000002</v>
      </c>
      <c r="E23" s="31">
        <f>SUM(E8:E22)</f>
        <v>-30676.679999999964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-25986.07</v>
      </c>
      <c r="C8" s="32">
        <v>157394.34</v>
      </c>
      <c r="D8" s="32">
        <v>152617.12</v>
      </c>
      <c r="E8" s="32">
        <v>-21208.850000000006</v>
      </c>
    </row>
    <row r="9" spans="1:5" ht="12.75">
      <c r="A9" s="33" t="s">
        <v>167</v>
      </c>
      <c r="B9" s="32">
        <v>-282220.84</v>
      </c>
      <c r="C9" s="32">
        <v>381870.17</v>
      </c>
      <c r="D9" s="32">
        <v>746172.75</v>
      </c>
      <c r="E9" s="32">
        <v>-646523.42</v>
      </c>
    </row>
    <row r="10" spans="1:5" ht="12.75">
      <c r="A10" s="33" t="s">
        <v>193</v>
      </c>
      <c r="B10" s="32"/>
      <c r="C10" s="32"/>
      <c r="D10" s="32">
        <v>3309.31</v>
      </c>
      <c r="E10" s="32"/>
    </row>
    <row r="11" spans="1:5" ht="12.75">
      <c r="A11" s="33" t="s">
        <v>184</v>
      </c>
      <c r="B11" s="32"/>
      <c r="C11" s="32"/>
      <c r="D11" s="32">
        <v>260.61</v>
      </c>
      <c r="E11" s="32"/>
    </row>
    <row r="12" spans="1:5" ht="12.75">
      <c r="A12" s="33" t="s">
        <v>185</v>
      </c>
      <c r="B12" s="32"/>
      <c r="C12" s="32"/>
      <c r="D12" s="32">
        <v>15899.81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2.75">
      <c r="A14" s="33" t="s">
        <v>196</v>
      </c>
      <c r="B14" s="32"/>
      <c r="C14" s="32"/>
      <c r="D14" s="32">
        <v>842.07</v>
      </c>
      <c r="E14" s="32"/>
    </row>
    <row r="15" spans="1:5" ht="15.75" customHeight="1">
      <c r="A15" s="33" t="s">
        <v>188</v>
      </c>
      <c r="B15" s="32"/>
      <c r="C15" s="32"/>
      <c r="D15" s="32">
        <v>50220</v>
      </c>
      <c r="E15" s="32"/>
    </row>
    <row r="16" spans="1:5" ht="24">
      <c r="A16" s="33" t="s">
        <v>189</v>
      </c>
      <c r="B16" s="32"/>
      <c r="C16" s="32"/>
      <c r="D16" s="32">
        <v>397.15</v>
      </c>
      <c r="E16" s="32"/>
    </row>
    <row r="17" spans="1:5" ht="12.75">
      <c r="A17" s="33" t="s">
        <v>175</v>
      </c>
      <c r="B17" s="32">
        <v>-394077.27</v>
      </c>
      <c r="C17" s="32">
        <v>306792.68</v>
      </c>
      <c r="D17" s="32">
        <v>363405.97</v>
      </c>
      <c r="E17" s="32">
        <v>-450690.56</v>
      </c>
    </row>
    <row r="18" spans="1:5" ht="12.75">
      <c r="A18" s="33" t="s">
        <v>176</v>
      </c>
      <c r="B18" s="32">
        <v>-7811.33</v>
      </c>
      <c r="C18" s="32">
        <v>94562.42</v>
      </c>
      <c r="D18" s="32">
        <v>93811.33</v>
      </c>
      <c r="E18" s="32">
        <v>-7060.240000000005</v>
      </c>
    </row>
    <row r="19" spans="1:5" ht="12.75">
      <c r="A19" s="33" t="s">
        <v>177</v>
      </c>
      <c r="B19" s="32">
        <v>21364.31</v>
      </c>
      <c r="C19" s="32">
        <v>248009.76</v>
      </c>
      <c r="D19" s="32">
        <v>212731.51</v>
      </c>
      <c r="E19" s="32">
        <v>56642.56</v>
      </c>
    </row>
    <row r="20" spans="1:5" ht="12.75">
      <c r="A20" s="33" t="s">
        <v>178</v>
      </c>
      <c r="B20" s="32">
        <v>-2842.39</v>
      </c>
      <c r="C20" s="32">
        <v>139.1</v>
      </c>
      <c r="D20" s="32">
        <v>139.1</v>
      </c>
      <c r="E20" s="32">
        <v>-2842.39</v>
      </c>
    </row>
    <row r="21" spans="1:5" ht="24">
      <c r="A21" s="33" t="s">
        <v>179</v>
      </c>
      <c r="B21" s="32">
        <v>-5284.75</v>
      </c>
      <c r="C21" s="32">
        <v>36420.06</v>
      </c>
      <c r="D21" s="32">
        <v>37814.54</v>
      </c>
      <c r="E21" s="32">
        <v>-6679.230000000003</v>
      </c>
    </row>
    <row r="22" spans="1:5" ht="12.75">
      <c r="A22" s="33" t="s">
        <v>180</v>
      </c>
      <c r="B22" s="32">
        <v>14796.43</v>
      </c>
      <c r="C22" s="32">
        <v>32740.12</v>
      </c>
      <c r="D22" s="32">
        <v>35607.33</v>
      </c>
      <c r="E22" s="32">
        <v>11929.22</v>
      </c>
    </row>
    <row r="23" spans="1:5" ht="12.75">
      <c r="A23" s="29" t="s">
        <v>181</v>
      </c>
      <c r="B23" s="30">
        <f>SUM(B8:B22)</f>
        <v>-682061.9099999999</v>
      </c>
      <c r="C23" s="30">
        <f>SUM(C8:C22)</f>
        <v>1257928.6500000004</v>
      </c>
      <c r="D23" s="30">
        <f>D22+D21+D20+D19+D18+D17+D9+D8</f>
        <v>1642299.65</v>
      </c>
      <c r="E23" s="30">
        <f>SUM(E8:E22)</f>
        <v>-1066432.91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199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36" t="s">
        <v>162</v>
      </c>
      <c r="C7" s="36" t="s">
        <v>163</v>
      </c>
      <c r="D7" s="36" t="s">
        <v>164</v>
      </c>
      <c r="E7" s="36" t="s">
        <v>165</v>
      </c>
    </row>
    <row r="8" spans="1:5" ht="12.75">
      <c r="A8" s="33" t="s">
        <v>166</v>
      </c>
      <c r="B8" s="32">
        <v>-19718.36</v>
      </c>
      <c r="C8" s="32">
        <v>168988.2</v>
      </c>
      <c r="D8" s="32">
        <v>165474.57</v>
      </c>
      <c r="E8" s="32">
        <v>-16204.729999999981</v>
      </c>
    </row>
    <row r="9" spans="1:5" ht="12.75">
      <c r="A9" s="33" t="s">
        <v>167</v>
      </c>
      <c r="B9" s="32">
        <v>-383321.02</v>
      </c>
      <c r="C9" s="32">
        <v>408012.18</v>
      </c>
      <c r="D9" s="32">
        <v>741011.9</v>
      </c>
      <c r="E9" s="32">
        <v>-716320.74</v>
      </c>
    </row>
    <row r="10" spans="1:5" ht="12.75">
      <c r="A10" s="33" t="s">
        <v>183</v>
      </c>
      <c r="B10" s="32"/>
      <c r="C10" s="39"/>
      <c r="D10" s="32">
        <v>3309.31</v>
      </c>
      <c r="E10" s="32"/>
    </row>
    <row r="11" spans="1:5" ht="12.75">
      <c r="A11" s="33" t="s">
        <v>194</v>
      </c>
      <c r="B11" s="32"/>
      <c r="C11" s="39"/>
      <c r="D11" s="32">
        <v>4984</v>
      </c>
      <c r="E11" s="32"/>
    </row>
    <row r="12" spans="1:5" ht="12.75">
      <c r="A12" s="33" t="s">
        <v>185</v>
      </c>
      <c r="B12" s="32"/>
      <c r="C12" s="39"/>
      <c r="D12" s="32">
        <v>17239.34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196</v>
      </c>
      <c r="B14" s="32"/>
      <c r="C14" s="39"/>
      <c r="D14" s="32">
        <v>913.02</v>
      </c>
      <c r="E14" s="32"/>
    </row>
    <row r="15" spans="1:5" ht="15.75" customHeight="1">
      <c r="A15" s="33" t="s">
        <v>188</v>
      </c>
      <c r="B15" s="32"/>
      <c r="C15" s="39"/>
      <c r="D15" s="32">
        <v>53460</v>
      </c>
      <c r="E15" s="32"/>
    </row>
    <row r="16" spans="1:5" ht="24">
      <c r="A16" s="33" t="s">
        <v>200</v>
      </c>
      <c r="B16" s="32"/>
      <c r="C16" s="39"/>
      <c r="D16" s="32">
        <v>430.6</v>
      </c>
      <c r="E16" s="32"/>
    </row>
    <row r="17" spans="1:5" ht="12.75">
      <c r="A17" s="33" t="s">
        <v>175</v>
      </c>
      <c r="B17" s="32">
        <v>354642</v>
      </c>
      <c r="C17" s="32">
        <v>331152.84</v>
      </c>
      <c r="D17" s="32">
        <v>577333.45</v>
      </c>
      <c r="E17" s="32">
        <v>108461.39000000013</v>
      </c>
    </row>
    <row r="18" spans="1:5" ht="12.75">
      <c r="A18" s="33" t="s">
        <v>176</v>
      </c>
      <c r="B18" s="32">
        <v>-740.73</v>
      </c>
      <c r="C18" s="32">
        <v>101550.06</v>
      </c>
      <c r="D18" s="32">
        <v>100809.33</v>
      </c>
      <c r="E18" s="32">
        <v>0</v>
      </c>
    </row>
    <row r="19" spans="1:5" ht="12.75">
      <c r="A19" s="33" t="s">
        <v>177</v>
      </c>
      <c r="B19" s="32">
        <v>26580.54</v>
      </c>
      <c r="C19" s="32">
        <v>266339.28</v>
      </c>
      <c r="D19" s="32">
        <v>230653.3</v>
      </c>
      <c r="E19" s="32">
        <v>62266.52000000002</v>
      </c>
    </row>
    <row r="20" spans="1:5" ht="12.75">
      <c r="A20" s="33" t="s">
        <v>178</v>
      </c>
      <c r="B20" s="32"/>
      <c r="C20" s="32">
        <v>258.36</v>
      </c>
      <c r="D20" s="32">
        <v>258.36</v>
      </c>
      <c r="E20" s="32"/>
    </row>
    <row r="21" spans="1:5" ht="24">
      <c r="A21" s="33" t="s">
        <v>179</v>
      </c>
      <c r="B21" s="32">
        <v>927.92</v>
      </c>
      <c r="C21" s="32">
        <v>39097.98</v>
      </c>
      <c r="D21" s="32">
        <v>37814.54</v>
      </c>
      <c r="E21" s="32">
        <v>2211.3600000000006</v>
      </c>
    </row>
    <row r="22" spans="1:5" ht="12.75">
      <c r="A22" s="33" t="s">
        <v>180</v>
      </c>
      <c r="B22" s="32">
        <v>13095.4</v>
      </c>
      <c r="C22" s="32">
        <v>35161.8</v>
      </c>
      <c r="D22" s="32">
        <v>23827.36</v>
      </c>
      <c r="E22" s="32">
        <v>24429.840000000004</v>
      </c>
    </row>
    <row r="23" spans="1:5" ht="12.75">
      <c r="A23" s="29" t="s">
        <v>181</v>
      </c>
      <c r="B23" s="30">
        <f>SUM(B8:B22)</f>
        <v>-8534.25000000001</v>
      </c>
      <c r="C23" s="30">
        <f>SUM(C8:C22)</f>
        <v>1350560.7000000002</v>
      </c>
      <c r="D23" s="30">
        <f>D22+D21+D20+D19+D18+D17+D8+D9</f>
        <v>1877182.81</v>
      </c>
      <c r="E23" s="30">
        <f>SUM(E8:E22)</f>
        <v>-535156.3599999999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-33413.84</v>
      </c>
      <c r="C8" s="37">
        <v>98227.38</v>
      </c>
      <c r="D8" s="32">
        <v>98763.52</v>
      </c>
      <c r="E8" s="32">
        <v>-33949.979999999996</v>
      </c>
    </row>
    <row r="9" spans="1:5" ht="12.75">
      <c r="A9" s="33" t="s">
        <v>167</v>
      </c>
      <c r="B9" s="32">
        <v>-279613.36</v>
      </c>
      <c r="C9" s="37">
        <v>237377.58</v>
      </c>
      <c r="D9" s="32">
        <v>499330.47</v>
      </c>
      <c r="E9" s="32">
        <v>-541566.25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2719.8</v>
      </c>
      <c r="E11" s="32"/>
    </row>
    <row r="12" spans="1:5" ht="12.75">
      <c r="A12" s="33" t="s">
        <v>185</v>
      </c>
      <c r="B12" s="32"/>
      <c r="C12" s="37"/>
      <c r="D12" s="32">
        <v>10264.09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540.76</v>
      </c>
      <c r="E14" s="32"/>
    </row>
    <row r="15" spans="1:5" ht="15.75" customHeight="1">
      <c r="A15" s="33" t="s">
        <v>188</v>
      </c>
      <c r="B15" s="32"/>
      <c r="C15" s="37"/>
      <c r="D15" s="32">
        <v>15228</v>
      </c>
      <c r="E15" s="32"/>
    </row>
    <row r="16" spans="1:5" ht="24">
      <c r="A16" s="33" t="s">
        <v>200</v>
      </c>
      <c r="B16" s="32"/>
      <c r="C16" s="37"/>
      <c r="D16" s="32">
        <v>257.03</v>
      </c>
      <c r="E16" s="32"/>
    </row>
    <row r="17" spans="1:5" ht="12.75">
      <c r="A17" s="33" t="s">
        <v>175</v>
      </c>
      <c r="B17" s="32">
        <v>467585.16</v>
      </c>
      <c r="C17" s="37">
        <v>192488.28</v>
      </c>
      <c r="D17" s="32">
        <v>205065.39</v>
      </c>
      <c r="E17" s="32">
        <v>455008.04999999993</v>
      </c>
    </row>
    <row r="18" spans="1:5" ht="12.75">
      <c r="A18" s="33" t="s">
        <v>176</v>
      </c>
      <c r="B18" s="32">
        <v>-1.9300000000000002</v>
      </c>
      <c r="C18" s="37">
        <v>59993.94</v>
      </c>
      <c r="D18" s="32">
        <v>59992.01</v>
      </c>
      <c r="E18" s="32">
        <v>0</v>
      </c>
    </row>
    <row r="19" spans="1:5" ht="12.75">
      <c r="A19" s="33" t="s">
        <v>177</v>
      </c>
      <c r="B19" s="32">
        <v>-19686.95</v>
      </c>
      <c r="C19" s="37">
        <v>154813.92</v>
      </c>
      <c r="D19" s="32">
        <v>137665.29</v>
      </c>
      <c r="E19" s="32">
        <v>-2538.320000000007</v>
      </c>
    </row>
    <row r="20" spans="1:5" ht="24">
      <c r="A20" s="33" t="s">
        <v>179</v>
      </c>
      <c r="B20" s="32">
        <v>-13549.94</v>
      </c>
      <c r="C20" s="37">
        <v>22726.38</v>
      </c>
      <c r="D20" s="32">
        <v>37814.54</v>
      </c>
      <c r="E20" s="32">
        <v>-28638.1</v>
      </c>
    </row>
    <row r="21" spans="1:5" ht="12.75">
      <c r="A21" s="33" t="s">
        <v>180</v>
      </c>
      <c r="B21" s="32">
        <v>-23651.18</v>
      </c>
      <c r="C21" s="37">
        <v>20439</v>
      </c>
      <c r="D21" s="32">
        <v>22663.36</v>
      </c>
      <c r="E21" s="32">
        <v>-25875.54</v>
      </c>
    </row>
    <row r="22" spans="1:5" ht="12.75">
      <c r="A22" s="29" t="s">
        <v>181</v>
      </c>
      <c r="B22" s="30">
        <f>SUM(B8:B21)</f>
        <v>97667.96000000002</v>
      </c>
      <c r="C22" s="31">
        <f>SUM(C8:C21)</f>
        <v>786066.48</v>
      </c>
      <c r="D22" s="30">
        <f>D21+D20+D18+D19+D17+D8+D9</f>
        <v>1061294.58</v>
      </c>
      <c r="E22" s="30">
        <f>SUM(E8:E21)</f>
        <v>-177560.14000000007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-20967.52</v>
      </c>
      <c r="C8" s="37">
        <v>123385.23</v>
      </c>
      <c r="D8" s="37">
        <v>121596.55</v>
      </c>
      <c r="E8" s="37">
        <v>-19178.84000000001</v>
      </c>
    </row>
    <row r="9" spans="1:5" ht="12.75">
      <c r="A9" s="33" t="s">
        <v>167</v>
      </c>
      <c r="B9" s="37">
        <v>-410358.07</v>
      </c>
      <c r="C9" s="37">
        <v>287415.54</v>
      </c>
      <c r="D9" s="37">
        <v>502637.47</v>
      </c>
      <c r="E9" s="37">
        <v>-625580</v>
      </c>
    </row>
    <row r="10" spans="1:5" ht="12.75">
      <c r="A10" s="33" t="s">
        <v>183</v>
      </c>
      <c r="B10" s="37"/>
      <c r="C10" s="37"/>
      <c r="D10" s="37">
        <v>3309.31</v>
      </c>
      <c r="E10" s="37"/>
    </row>
    <row r="11" spans="1:5" ht="12.75">
      <c r="A11" s="33" t="s">
        <v>184</v>
      </c>
      <c r="B11" s="37"/>
      <c r="C11" s="37"/>
      <c r="D11" s="37">
        <v>628.53</v>
      </c>
      <c r="E11" s="37"/>
    </row>
    <row r="12" spans="1:5" ht="12.75">
      <c r="A12" s="33" t="s">
        <v>185</v>
      </c>
      <c r="B12" s="37"/>
      <c r="C12" s="37"/>
      <c r="D12" s="37">
        <v>12666.9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670.72</v>
      </c>
      <c r="E14" s="37"/>
    </row>
    <row r="15" spans="1:5" ht="15.75" customHeight="1">
      <c r="A15" s="33" t="s">
        <v>188</v>
      </c>
      <c r="B15" s="37"/>
      <c r="C15" s="37"/>
      <c r="D15" s="37">
        <v>21224.82</v>
      </c>
      <c r="E15" s="37"/>
    </row>
    <row r="16" spans="1:5" ht="24">
      <c r="A16" s="33" t="s">
        <v>200</v>
      </c>
      <c r="B16" s="37"/>
      <c r="C16" s="37"/>
      <c r="D16" s="37">
        <v>316.43</v>
      </c>
      <c r="E16" s="37"/>
    </row>
    <row r="17" spans="1:5" ht="12.75">
      <c r="A17" s="33" t="s">
        <v>175</v>
      </c>
      <c r="B17" s="37">
        <v>907612.63</v>
      </c>
      <c r="C17" s="37">
        <v>241793.39</v>
      </c>
      <c r="D17" s="37">
        <v>126374.03</v>
      </c>
      <c r="E17" s="37">
        <v>1023031.99</v>
      </c>
    </row>
    <row r="18" spans="1:5" ht="12.75">
      <c r="A18" s="33" t="s">
        <v>176</v>
      </c>
      <c r="B18" s="37">
        <v>-6558.76</v>
      </c>
      <c r="C18" s="37">
        <v>74147.47</v>
      </c>
      <c r="D18" s="37">
        <v>70589.47</v>
      </c>
      <c r="E18" s="37">
        <v>-3000.7599999999948</v>
      </c>
    </row>
    <row r="19" spans="1:5" ht="12.75">
      <c r="A19" s="33" t="s">
        <v>177</v>
      </c>
      <c r="B19" s="37">
        <v>-5938.96</v>
      </c>
      <c r="C19" s="37">
        <v>169422.95</v>
      </c>
      <c r="D19" s="37">
        <v>169492.36</v>
      </c>
      <c r="E19" s="37">
        <v>-6008.369999999966</v>
      </c>
    </row>
    <row r="20" spans="1:5" ht="12.75">
      <c r="A20" s="33" t="s">
        <v>178</v>
      </c>
      <c r="B20" s="37"/>
      <c r="C20" s="37">
        <v>179.88</v>
      </c>
      <c r="D20" s="37">
        <v>179.88</v>
      </c>
      <c r="E20" s="37">
        <v>0</v>
      </c>
    </row>
    <row r="21" spans="1:5" ht="24">
      <c r="A21" s="33" t="s">
        <v>179</v>
      </c>
      <c r="B21" s="37">
        <v>-10108.52</v>
      </c>
      <c r="C21" s="37">
        <v>28546.95</v>
      </c>
      <c r="D21" s="37">
        <v>37814.54</v>
      </c>
      <c r="E21" s="37">
        <v>-19376.11</v>
      </c>
    </row>
    <row r="22" spans="1:5" ht="12.75">
      <c r="A22" s="33" t="s">
        <v>211</v>
      </c>
      <c r="B22" s="37">
        <v>39440.55</v>
      </c>
      <c r="C22" s="37">
        <v>53829.22</v>
      </c>
      <c r="D22" s="37">
        <v>41515.62</v>
      </c>
      <c r="E22" s="37">
        <v>51754.15</v>
      </c>
    </row>
    <row r="23" spans="1:5" ht="12.75">
      <c r="A23" s="33" t="s">
        <v>180</v>
      </c>
      <c r="B23" s="37">
        <v>8319.85</v>
      </c>
      <c r="C23" s="37">
        <v>25282.66</v>
      </c>
      <c r="D23" s="37">
        <v>3458.88</v>
      </c>
      <c r="E23" s="37">
        <v>30143.63</v>
      </c>
    </row>
    <row r="24" spans="1:5" ht="12.75">
      <c r="A24" s="29" t="s">
        <v>181</v>
      </c>
      <c r="B24" s="31">
        <f>SUM(B8:B23)</f>
        <v>501441.1999999999</v>
      </c>
      <c r="C24" s="31">
        <f>SUM(C8:C23)</f>
        <v>1004003.2899999998</v>
      </c>
      <c r="D24" s="31">
        <f>D23+D22+D21+D20+D19+D18+D17+D9+D8</f>
        <v>1073658.8</v>
      </c>
      <c r="E24" s="31">
        <f>SUM(E8:E23)</f>
        <v>431785.69000000006</v>
      </c>
    </row>
    <row r="25" ht="15" customHeight="1"/>
    <row r="26" ht="15" customHeight="1"/>
    <row r="27" ht="15" customHeight="1"/>
    <row r="28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-5775.28</v>
      </c>
      <c r="C8" s="37">
        <v>17128.02</v>
      </c>
      <c r="D8" s="32">
        <v>21220.79</v>
      </c>
      <c r="E8" s="32">
        <v>-9868.05</v>
      </c>
    </row>
    <row r="9" spans="1:5" ht="12.75">
      <c r="A9" s="33" t="s">
        <v>167</v>
      </c>
      <c r="B9" s="32">
        <v>-14266.89</v>
      </c>
      <c r="C9" s="37">
        <v>43957.62</v>
      </c>
      <c r="D9" s="32">
        <v>67066.94</v>
      </c>
      <c r="E9" s="32">
        <v>-37376.21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122.64</v>
      </c>
      <c r="E11" s="32"/>
    </row>
    <row r="12" spans="1:5" ht="12.75">
      <c r="A12" s="33" t="s">
        <v>185</v>
      </c>
      <c r="B12" s="32"/>
      <c r="C12" s="37"/>
      <c r="D12" s="32">
        <v>2210.77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117.08</v>
      </c>
      <c r="E14" s="32"/>
    </row>
    <row r="15" spans="1:5" ht="15.75" customHeight="1">
      <c r="A15" s="33" t="s">
        <v>188</v>
      </c>
      <c r="B15" s="32"/>
      <c r="C15" s="37"/>
      <c r="D15" s="32">
        <v>15175.96</v>
      </c>
      <c r="E15" s="32"/>
    </row>
    <row r="16" spans="1:5" ht="24">
      <c r="A16" s="33" t="s">
        <v>200</v>
      </c>
      <c r="B16" s="32"/>
      <c r="C16" s="37"/>
      <c r="D16" s="32">
        <v>55.22</v>
      </c>
      <c r="E16" s="32"/>
    </row>
    <row r="17" spans="1:5" ht="12.75">
      <c r="A17" s="33" t="s">
        <v>175</v>
      </c>
      <c r="B17" s="32">
        <v>-58557.36</v>
      </c>
      <c r="C17" s="37">
        <v>33564.48</v>
      </c>
      <c r="D17" s="32">
        <v>164015.17</v>
      </c>
      <c r="E17" s="32">
        <v>-189008.05</v>
      </c>
    </row>
    <row r="18" spans="1:5" ht="12.75">
      <c r="A18" s="33" t="s">
        <v>176</v>
      </c>
      <c r="B18" s="32">
        <v>0.03</v>
      </c>
      <c r="C18" s="37">
        <v>10292.76</v>
      </c>
      <c r="D18" s="32">
        <v>10292.79</v>
      </c>
      <c r="E18" s="32">
        <v>0</v>
      </c>
    </row>
    <row r="19" spans="1:5" ht="12.75">
      <c r="A19" s="33" t="s">
        <v>177</v>
      </c>
      <c r="B19" s="32">
        <v>-3474.23</v>
      </c>
      <c r="C19" s="37">
        <v>26995.14</v>
      </c>
      <c r="D19" s="32">
        <v>29579.29</v>
      </c>
      <c r="E19" s="32">
        <v>-6058.380000000001</v>
      </c>
    </row>
    <row r="20" spans="1:5" ht="12.75">
      <c r="A20" s="33" t="s">
        <v>178</v>
      </c>
      <c r="B20" s="32">
        <v>0</v>
      </c>
      <c r="C20" s="37">
        <v>196.44</v>
      </c>
      <c r="D20" s="32">
        <v>196.44</v>
      </c>
      <c r="E20" s="32">
        <v>0</v>
      </c>
    </row>
    <row r="21" spans="1:5" ht="24">
      <c r="A21" s="33" t="s">
        <v>179</v>
      </c>
      <c r="B21" s="32">
        <v>-30677.1</v>
      </c>
      <c r="C21" s="37">
        <v>3962.82</v>
      </c>
      <c r="D21" s="32">
        <v>37814.54</v>
      </c>
      <c r="E21" s="32">
        <v>-64528.82</v>
      </c>
    </row>
    <row r="22" spans="1:5" ht="12.75">
      <c r="A22" s="33" t="s">
        <v>180</v>
      </c>
      <c r="B22" s="32">
        <v>-24785.06</v>
      </c>
      <c r="C22" s="37">
        <v>3563.88</v>
      </c>
      <c r="D22" s="32">
        <v>6328.62</v>
      </c>
      <c r="E22" s="32">
        <v>-27549.8</v>
      </c>
    </row>
    <row r="23" spans="1:5" ht="12.75">
      <c r="A23" s="29" t="s">
        <v>181</v>
      </c>
      <c r="B23" s="30">
        <f>SUM(B8:B22)</f>
        <v>-137535.88999999998</v>
      </c>
      <c r="C23" s="30">
        <f>SUM(C8:C22)</f>
        <v>139661.16</v>
      </c>
      <c r="D23" s="30">
        <f>D22+D21+D20+D19+D18+D17+D9+D8</f>
        <v>336514.58</v>
      </c>
      <c r="E23" s="30">
        <f>SUM(E8:E22)</f>
        <v>-334389.31</v>
      </c>
    </row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279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-7471.41</v>
      </c>
      <c r="C8" s="37">
        <v>36857.22</v>
      </c>
      <c r="D8" s="32">
        <v>40690.85</v>
      </c>
      <c r="E8" s="32">
        <v>-11305.039999999997</v>
      </c>
    </row>
    <row r="9" spans="1:5" ht="12.75">
      <c r="A9" s="33" t="s">
        <v>167</v>
      </c>
      <c r="B9" s="32">
        <v>-49187.15</v>
      </c>
      <c r="C9" s="37">
        <v>87282.03</v>
      </c>
      <c r="D9" s="32">
        <v>145841.13</v>
      </c>
      <c r="E9" s="32">
        <v>-107746.25</v>
      </c>
    </row>
    <row r="10" spans="1:5" ht="12.75">
      <c r="A10" s="33" t="s">
        <v>183</v>
      </c>
      <c r="B10" s="32"/>
      <c r="C10" s="37"/>
      <c r="D10" s="32">
        <v>3309.31</v>
      </c>
      <c r="E10" s="32"/>
    </row>
    <row r="11" spans="1:5" ht="12.75">
      <c r="A11" s="33" t="s">
        <v>184</v>
      </c>
      <c r="B11" s="32"/>
      <c r="C11" s="37"/>
      <c r="D11" s="32">
        <v>183.96</v>
      </c>
      <c r="E11" s="32"/>
    </row>
    <row r="12" spans="1:5" ht="12.75">
      <c r="A12" s="33" t="s">
        <v>185</v>
      </c>
      <c r="B12" s="32"/>
      <c r="C12" s="37"/>
      <c r="D12" s="32">
        <v>4239.22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224.51</v>
      </c>
      <c r="E14" s="32"/>
    </row>
    <row r="15" spans="1:5" ht="16.5" customHeight="1">
      <c r="A15" s="33" t="s">
        <v>188</v>
      </c>
      <c r="B15" s="32"/>
      <c r="C15" s="37"/>
      <c r="D15" s="32">
        <v>16039.41</v>
      </c>
      <c r="E15" s="32"/>
    </row>
    <row r="16" spans="1:5" ht="24">
      <c r="A16" s="33" t="s">
        <v>200</v>
      </c>
      <c r="B16" s="32"/>
      <c r="C16" s="37"/>
      <c r="D16" s="32">
        <v>105.88</v>
      </c>
      <c r="E16" s="32"/>
    </row>
    <row r="17" spans="1:5" ht="12.75">
      <c r="A17" s="33" t="s">
        <v>175</v>
      </c>
      <c r="B17" s="32">
        <v>-281336.53</v>
      </c>
      <c r="C17" s="37">
        <v>72226.56</v>
      </c>
      <c r="D17" s="32">
        <v>119711.91</v>
      </c>
      <c r="E17" s="32">
        <v>-328821.88</v>
      </c>
    </row>
    <row r="18" spans="1:5" ht="12.75">
      <c r="A18" s="33" t="s">
        <v>176</v>
      </c>
      <c r="B18" s="32">
        <v>86.56</v>
      </c>
      <c r="C18" s="37">
        <v>22148.64</v>
      </c>
      <c r="D18" s="32">
        <v>22235.2</v>
      </c>
      <c r="E18" s="32">
        <v>0</v>
      </c>
    </row>
    <row r="19" spans="1:5" ht="12.75">
      <c r="A19" s="33" t="s">
        <v>177</v>
      </c>
      <c r="B19" s="32">
        <v>-9430.83</v>
      </c>
      <c r="C19" s="37">
        <v>47286.48</v>
      </c>
      <c r="D19" s="32">
        <v>56718.57</v>
      </c>
      <c r="E19" s="32">
        <v>-18862.92</v>
      </c>
    </row>
    <row r="20" spans="1:5" ht="24">
      <c r="A20" s="33" t="s">
        <v>179</v>
      </c>
      <c r="B20" s="32">
        <v>-26596.89</v>
      </c>
      <c r="C20" s="37">
        <v>8527.23</v>
      </c>
      <c r="D20" s="32">
        <v>37814.54</v>
      </c>
      <c r="E20" s="32">
        <v>-55884.2</v>
      </c>
    </row>
    <row r="21" spans="1:5" ht="12.75">
      <c r="A21" s="33" t="s">
        <v>180</v>
      </c>
      <c r="B21" s="32">
        <v>-19230.21</v>
      </c>
      <c r="C21" s="37">
        <v>7519.8</v>
      </c>
      <c r="D21" s="32">
        <v>24469.13</v>
      </c>
      <c r="E21" s="32">
        <v>-36179.54</v>
      </c>
    </row>
    <row r="22" spans="1:5" ht="12.75">
      <c r="A22" s="29" t="s">
        <v>181</v>
      </c>
      <c r="B22" s="30">
        <v>-27229.77</v>
      </c>
      <c r="C22" s="31">
        <f>SUM(C8:C21)</f>
        <v>281847.95999999996</v>
      </c>
      <c r="D22" s="30">
        <f>D21+D20+D18+D17+D8+D9+D19</f>
        <v>447481.33</v>
      </c>
      <c r="E22" s="30">
        <f>SUM(E8:E21)</f>
        <v>-558799.83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-44406.31</v>
      </c>
      <c r="C8" s="37">
        <v>262418.18</v>
      </c>
      <c r="D8" s="32">
        <v>267716.25</v>
      </c>
      <c r="E8" s="32">
        <v>-49704.38</v>
      </c>
    </row>
    <row r="9" spans="1:5" ht="12.75">
      <c r="A9" s="33" t="s">
        <v>167</v>
      </c>
      <c r="B9" s="32">
        <v>-587738.8</v>
      </c>
      <c r="C9" s="37">
        <v>594414.6</v>
      </c>
      <c r="D9" s="32">
        <v>1094561.15</v>
      </c>
      <c r="E9" s="32">
        <v>-1087885.35</v>
      </c>
    </row>
    <row r="10" spans="1:5" ht="12.75">
      <c r="A10" s="33" t="s">
        <v>183</v>
      </c>
      <c r="B10" s="32"/>
      <c r="C10" s="37"/>
      <c r="D10" s="32">
        <v>5628.27</v>
      </c>
      <c r="E10" s="32"/>
    </row>
    <row r="11" spans="1:5" ht="12.75">
      <c r="A11" s="33" t="s">
        <v>194</v>
      </c>
      <c r="B11" s="32"/>
      <c r="C11" s="37"/>
      <c r="D11" s="32">
        <v>1533</v>
      </c>
      <c r="E11" s="32"/>
    </row>
    <row r="12" spans="1:5" ht="12.75">
      <c r="A12" s="33" t="s">
        <v>185</v>
      </c>
      <c r="B12" s="32"/>
      <c r="C12" s="37"/>
      <c r="D12" s="32">
        <v>27893.76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1477.61</v>
      </c>
      <c r="E14" s="32"/>
    </row>
    <row r="15" spans="1:5" ht="24">
      <c r="A15" s="33" t="s">
        <v>189</v>
      </c>
      <c r="B15" s="32"/>
      <c r="C15" s="37"/>
      <c r="D15" s="32">
        <v>696.68</v>
      </c>
      <c r="E15" s="32"/>
    </row>
    <row r="16" spans="1:5" ht="12.75">
      <c r="A16" s="33" t="s">
        <v>175</v>
      </c>
      <c r="B16" s="32">
        <v>687609.59</v>
      </c>
      <c r="C16" s="37">
        <v>514240.33</v>
      </c>
      <c r="D16" s="32">
        <v>114895.17</v>
      </c>
      <c r="E16" s="32">
        <v>1086954.75</v>
      </c>
    </row>
    <row r="17" spans="1:5" ht="12.75">
      <c r="A17" s="33" t="s">
        <v>176</v>
      </c>
      <c r="B17" s="32">
        <v>-7541.76</v>
      </c>
      <c r="C17" s="37">
        <v>157695.02</v>
      </c>
      <c r="D17" s="32">
        <v>151153.26</v>
      </c>
      <c r="E17" s="32">
        <v>-1000.0000000000291</v>
      </c>
    </row>
    <row r="18" spans="1:5" ht="12.75">
      <c r="A18" s="33" t="s">
        <v>210</v>
      </c>
      <c r="B18" s="32"/>
      <c r="C18" s="37">
        <v>107811.72</v>
      </c>
      <c r="D18" s="32">
        <v>107811.72</v>
      </c>
      <c r="E18" s="32">
        <v>0</v>
      </c>
    </row>
    <row r="19" spans="1:5" ht="12.75">
      <c r="A19" s="33" t="s">
        <v>177</v>
      </c>
      <c r="B19" s="32">
        <v>-46543.15</v>
      </c>
      <c r="C19" s="37">
        <v>337743.6</v>
      </c>
      <c r="D19" s="32">
        <v>373167.05</v>
      </c>
      <c r="E19" s="32">
        <v>-81966.60000000003</v>
      </c>
    </row>
    <row r="20" spans="1:5" ht="24">
      <c r="A20" s="33" t="s">
        <v>179</v>
      </c>
      <c r="B20" s="32">
        <v>19128.29</v>
      </c>
      <c r="C20" s="37">
        <v>60714.87</v>
      </c>
      <c r="D20" s="32">
        <v>37814.54</v>
      </c>
      <c r="E20" s="32">
        <v>42028.62</v>
      </c>
    </row>
    <row r="21" spans="1:5" ht="12.75">
      <c r="A21" s="33" t="s">
        <v>211</v>
      </c>
      <c r="B21" s="32">
        <v>254176.38</v>
      </c>
      <c r="C21" s="37">
        <v>281565</v>
      </c>
      <c r="D21" s="32">
        <v>207980.27</v>
      </c>
      <c r="E21" s="32">
        <v>327761.11</v>
      </c>
    </row>
    <row r="22" spans="1:5" ht="12.75">
      <c r="A22" s="33" t="s">
        <v>180</v>
      </c>
      <c r="B22" s="32">
        <v>-20998.75</v>
      </c>
      <c r="C22" s="37">
        <v>48678.84</v>
      </c>
      <c r="D22" s="32">
        <v>60026.61</v>
      </c>
      <c r="E22" s="32">
        <v>-32346.520000000004</v>
      </c>
    </row>
    <row r="23" spans="1:5" ht="12.75">
      <c r="A23" s="29" t="s">
        <v>181</v>
      </c>
      <c r="B23" s="30">
        <f>SUM(B8:B22)</f>
        <v>253685.48999999987</v>
      </c>
      <c r="C23" s="31">
        <f>SUM(C8:C22)</f>
        <v>2365282.16</v>
      </c>
      <c r="D23" s="30">
        <f>D22+D21+D20+D19+D18+D17+D16+D8+D9</f>
        <v>2415126.0199999996</v>
      </c>
      <c r="E23" s="30">
        <f>SUM(E8:E22)</f>
        <v>203841.62999999995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-24699.02</v>
      </c>
      <c r="C8" s="32">
        <v>91689.41</v>
      </c>
      <c r="D8" s="32">
        <v>107571.96</v>
      </c>
      <c r="E8" s="32">
        <v>-40581.57000000001</v>
      </c>
    </row>
    <row r="9" spans="1:5" ht="12.75">
      <c r="A9" s="33" t="s">
        <v>167</v>
      </c>
      <c r="B9" s="32">
        <v>-307562.5</v>
      </c>
      <c r="C9" s="32">
        <v>221938.25</v>
      </c>
      <c r="D9" s="32">
        <v>426028.17</v>
      </c>
      <c r="E9" s="32">
        <v>-511652.42</v>
      </c>
    </row>
    <row r="10" spans="1:5" ht="12.75">
      <c r="A10" s="33" t="s">
        <v>183</v>
      </c>
      <c r="B10" s="32"/>
      <c r="C10" s="39"/>
      <c r="D10" s="32">
        <v>4109.31</v>
      </c>
      <c r="E10" s="32"/>
    </row>
    <row r="11" spans="1:5" ht="12.75">
      <c r="A11" s="33" t="s">
        <v>184</v>
      </c>
      <c r="B11" s="32"/>
      <c r="C11" s="39"/>
      <c r="D11" s="32">
        <v>1195.74</v>
      </c>
      <c r="E11" s="32"/>
    </row>
    <row r="12" spans="1:5" ht="12.75">
      <c r="A12" s="33" t="s">
        <v>185</v>
      </c>
      <c r="B12" s="32"/>
      <c r="C12" s="39"/>
      <c r="D12" s="32">
        <v>11177.55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588.66</v>
      </c>
      <c r="E14" s="32"/>
    </row>
    <row r="15" spans="1:5" ht="15.75" customHeight="1">
      <c r="A15" s="33" t="s">
        <v>188</v>
      </c>
      <c r="B15" s="32"/>
      <c r="C15" s="39"/>
      <c r="D15" s="32">
        <v>76707</v>
      </c>
      <c r="E15" s="32"/>
    </row>
    <row r="16" spans="1:5" ht="24">
      <c r="A16" s="33" t="s">
        <v>200</v>
      </c>
      <c r="B16" s="32"/>
      <c r="C16" s="39"/>
      <c r="D16" s="32">
        <v>279.93</v>
      </c>
      <c r="E16" s="32"/>
    </row>
    <row r="17" spans="1:5" ht="12.75">
      <c r="A17" s="33" t="s">
        <v>175</v>
      </c>
      <c r="B17" s="32">
        <v>-130810.76</v>
      </c>
      <c r="C17" s="32">
        <v>171321.2</v>
      </c>
      <c r="D17" s="32">
        <v>117815.97</v>
      </c>
      <c r="E17" s="32">
        <v>-77305.52999999998</v>
      </c>
    </row>
    <row r="18" spans="1:5" ht="12.75">
      <c r="A18" s="33" t="s">
        <v>176</v>
      </c>
      <c r="B18" s="32">
        <v>-550.11</v>
      </c>
      <c r="C18" s="32">
        <v>55095.94</v>
      </c>
      <c r="D18" s="32">
        <v>54545.83</v>
      </c>
      <c r="E18" s="32">
        <v>0</v>
      </c>
    </row>
    <row r="19" spans="1:5" ht="12.75">
      <c r="A19" s="33" t="s">
        <v>177</v>
      </c>
      <c r="B19" s="32">
        <v>-18940.94</v>
      </c>
      <c r="C19" s="32">
        <v>134046.14</v>
      </c>
      <c r="D19" s="32">
        <v>149942.99</v>
      </c>
      <c r="E19" s="32">
        <v>-34837.78999999998</v>
      </c>
    </row>
    <row r="20" spans="1:5" ht="12.75">
      <c r="A20" s="33" t="s">
        <v>178</v>
      </c>
      <c r="B20" s="32">
        <v>0</v>
      </c>
      <c r="C20" s="32">
        <v>144.48</v>
      </c>
      <c r="D20" s="32">
        <v>144.48</v>
      </c>
      <c r="E20" s="32">
        <v>0</v>
      </c>
    </row>
    <row r="21" spans="1:5" ht="24">
      <c r="A21" s="33" t="s">
        <v>179</v>
      </c>
      <c r="B21" s="32">
        <v>-17841.69</v>
      </c>
      <c r="C21" s="32">
        <v>19983.16</v>
      </c>
      <c r="D21" s="32">
        <v>37814.54</v>
      </c>
      <c r="E21" s="32">
        <v>-35673.07</v>
      </c>
    </row>
    <row r="22" spans="1:5" ht="12.75">
      <c r="A22" s="33" t="s">
        <v>180</v>
      </c>
      <c r="B22" s="32">
        <v>12108.04</v>
      </c>
      <c r="C22" s="32">
        <v>18933.12</v>
      </c>
      <c r="D22" s="32">
        <v>3914.99</v>
      </c>
      <c r="E22" s="32">
        <v>27126.17</v>
      </c>
    </row>
    <row r="23" spans="1:5" ht="12.75">
      <c r="A23" s="29" t="s">
        <v>181</v>
      </c>
      <c r="B23" s="30">
        <f>SUM(B8:B22)</f>
        <v>-488296.98000000004</v>
      </c>
      <c r="C23" s="30">
        <f>SUM(C8:C22)</f>
        <v>713151.7000000001</v>
      </c>
      <c r="D23" s="30">
        <f>D22+D21+D20+D19+D18+D17+D9+D8</f>
        <v>897778.9299999999</v>
      </c>
      <c r="E23" s="30">
        <f>SUM(E8:E22)</f>
        <v>-672924.21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-23354.78</v>
      </c>
      <c r="C8" s="32">
        <v>94045.8</v>
      </c>
      <c r="D8" s="32">
        <v>107468.52</v>
      </c>
      <c r="E8" s="32">
        <v>-36777.5</v>
      </c>
    </row>
    <row r="9" spans="1:5" ht="12.75">
      <c r="A9" s="33" t="s">
        <v>167</v>
      </c>
      <c r="B9" s="32">
        <v>-294681.15</v>
      </c>
      <c r="C9" s="32">
        <v>218299.51</v>
      </c>
      <c r="D9" s="32">
        <v>504783.32</v>
      </c>
      <c r="E9" s="32">
        <v>-581164.96</v>
      </c>
    </row>
    <row r="10" spans="1:5" ht="12.75">
      <c r="A10" s="33" t="s">
        <v>183</v>
      </c>
      <c r="B10" s="32"/>
      <c r="C10" s="39"/>
      <c r="D10" s="32">
        <v>4109.31</v>
      </c>
      <c r="E10" s="32"/>
    </row>
    <row r="11" spans="1:5" ht="12.75">
      <c r="A11" s="33" t="s">
        <v>184</v>
      </c>
      <c r="B11" s="32"/>
      <c r="C11" s="39"/>
      <c r="D11" s="32">
        <v>720.51</v>
      </c>
      <c r="E11" s="32"/>
    </row>
    <row r="12" spans="1:5" ht="12.75">
      <c r="A12" s="33" t="s">
        <v>185</v>
      </c>
      <c r="B12" s="32"/>
      <c r="C12" s="39"/>
      <c r="D12" s="32">
        <v>11196.19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592.97</v>
      </c>
      <c r="E14" s="32"/>
    </row>
    <row r="15" spans="1:5" ht="15.75" customHeight="1">
      <c r="A15" s="33" t="s">
        <v>188</v>
      </c>
      <c r="B15" s="32"/>
      <c r="C15" s="39"/>
      <c r="D15" s="32">
        <v>54513</v>
      </c>
      <c r="E15" s="32"/>
    </row>
    <row r="16" spans="1:5" ht="24">
      <c r="A16" s="33" t="s">
        <v>200</v>
      </c>
      <c r="B16" s="32"/>
      <c r="C16" s="39"/>
      <c r="D16" s="32">
        <v>279.66</v>
      </c>
      <c r="E16" s="32"/>
    </row>
    <row r="17" spans="1:5" ht="12.75">
      <c r="A17" s="33" t="s">
        <v>175</v>
      </c>
      <c r="B17" s="32">
        <v>-184350.09</v>
      </c>
      <c r="C17" s="32">
        <v>184294.08</v>
      </c>
      <c r="D17" s="32">
        <v>252206.39</v>
      </c>
      <c r="E17" s="32">
        <v>-252262.40000000002</v>
      </c>
    </row>
    <row r="18" spans="1:5" ht="12.75">
      <c r="A18" s="33" t="s">
        <v>176</v>
      </c>
      <c r="B18" s="32">
        <v>-1870.29</v>
      </c>
      <c r="C18" s="32">
        <v>56514.84</v>
      </c>
      <c r="D18" s="32">
        <v>55644.84</v>
      </c>
      <c r="E18" s="32">
        <v>-1000.2900000000009</v>
      </c>
    </row>
    <row r="19" spans="1:5" ht="12.75">
      <c r="A19" s="33" t="s">
        <v>177</v>
      </c>
      <c r="B19" s="32">
        <v>-41869.93</v>
      </c>
      <c r="C19" s="32">
        <v>111458.64</v>
      </c>
      <c r="D19" s="32">
        <v>149799.21</v>
      </c>
      <c r="E19" s="32">
        <v>-80210.5</v>
      </c>
    </row>
    <row r="20" spans="1:5" ht="12.75">
      <c r="A20" s="33" t="s">
        <v>178</v>
      </c>
      <c r="B20" s="32"/>
      <c r="C20" s="32">
        <v>404.61</v>
      </c>
      <c r="D20" s="32">
        <v>404.61</v>
      </c>
      <c r="E20" s="32">
        <v>0</v>
      </c>
    </row>
    <row r="21" spans="1:5" ht="24">
      <c r="A21" s="33" t="s">
        <v>179</v>
      </c>
      <c r="B21" s="32">
        <v>-15350.19</v>
      </c>
      <c r="C21" s="32">
        <v>21759.11</v>
      </c>
      <c r="D21" s="32">
        <v>37814.54</v>
      </c>
      <c r="E21" s="32">
        <v>-31405.620000000003</v>
      </c>
    </row>
    <row r="22" spans="1:5" ht="12.75">
      <c r="A22" s="33" t="s">
        <v>180</v>
      </c>
      <c r="B22" s="32">
        <v>13894.3</v>
      </c>
      <c r="C22" s="32">
        <v>19061.64</v>
      </c>
      <c r="D22" s="32">
        <v>3914.99</v>
      </c>
      <c r="E22" s="32">
        <v>29040.950000000004</v>
      </c>
    </row>
    <row r="23" spans="1:5" ht="12.75">
      <c r="A23" s="29" t="s">
        <v>181</v>
      </c>
      <c r="B23" s="30">
        <f>SUM(B8:B22)</f>
        <v>-547582.1299999999</v>
      </c>
      <c r="C23" s="30">
        <f>SUM(C8:C22)</f>
        <v>705838.23</v>
      </c>
      <c r="D23" s="30">
        <f>D22+D21+D20+D19+D18+D17+D9+D8</f>
        <v>1112036.42</v>
      </c>
      <c r="E23" s="30">
        <f>SUM(E8:E22)</f>
        <v>-953780.3200000001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-54522.81</v>
      </c>
      <c r="C8" s="37">
        <v>97459</v>
      </c>
      <c r="D8" s="37">
        <v>94487</v>
      </c>
      <c r="E8" s="37">
        <v>-51550.81</v>
      </c>
    </row>
    <row r="9" spans="1:5" ht="12.75">
      <c r="A9" s="33" t="s">
        <v>167</v>
      </c>
      <c r="B9" s="37">
        <v>-382722.37</v>
      </c>
      <c r="C9" s="37">
        <v>197555.3</v>
      </c>
      <c r="D9" s="37">
        <v>460540.16</v>
      </c>
      <c r="E9" s="37">
        <v>-645707.23</v>
      </c>
    </row>
    <row r="10" spans="1:5" ht="12.75">
      <c r="A10" s="33" t="s">
        <v>183</v>
      </c>
      <c r="B10" s="37"/>
      <c r="C10" s="37"/>
      <c r="D10" s="37">
        <v>4109.31</v>
      </c>
      <c r="E10" s="37"/>
    </row>
    <row r="11" spans="1:5" ht="12.75">
      <c r="A11" s="33" t="s">
        <v>184</v>
      </c>
      <c r="B11" s="37"/>
      <c r="C11" s="37"/>
      <c r="D11" s="37">
        <v>137.97</v>
      </c>
      <c r="E11" s="37"/>
    </row>
    <row r="12" spans="1:5" ht="12.75">
      <c r="A12" s="33" t="s">
        <v>185</v>
      </c>
      <c r="B12" s="37"/>
      <c r="C12" s="37"/>
      <c r="D12" s="37">
        <v>9843.74</v>
      </c>
      <c r="E12" s="37"/>
    </row>
    <row r="13" spans="1:5" ht="12.75">
      <c r="A13" s="33" t="s">
        <v>186</v>
      </c>
      <c r="B13" s="37"/>
      <c r="C13" s="37"/>
      <c r="D13" s="37">
        <v>689.44</v>
      </c>
      <c r="E13" s="37"/>
    </row>
    <row r="14" spans="1:5" ht="12.75">
      <c r="A14" s="33" t="s">
        <v>187</v>
      </c>
      <c r="B14" s="37"/>
      <c r="C14" s="37"/>
      <c r="D14" s="37">
        <v>521.34</v>
      </c>
      <c r="E14" s="37"/>
    </row>
    <row r="15" spans="1:5" ht="15.75" customHeight="1">
      <c r="A15" s="33" t="s">
        <v>188</v>
      </c>
      <c r="B15" s="37"/>
      <c r="C15" s="37"/>
      <c r="D15" s="37">
        <v>68661</v>
      </c>
      <c r="E15" s="37"/>
    </row>
    <row r="16" spans="1:5" ht="24">
      <c r="A16" s="33" t="s">
        <v>200</v>
      </c>
      <c r="B16" s="37"/>
      <c r="C16" s="37"/>
      <c r="D16" s="37">
        <v>245.88</v>
      </c>
      <c r="E16" s="37"/>
    </row>
    <row r="17" spans="1:5" ht="12.75">
      <c r="A17" s="33" t="s">
        <v>175</v>
      </c>
      <c r="B17" s="37">
        <v>58262.19</v>
      </c>
      <c r="C17" s="37">
        <v>190983.6</v>
      </c>
      <c r="D17" s="37">
        <v>183198.83</v>
      </c>
      <c r="E17" s="37">
        <v>66046.96000000002</v>
      </c>
    </row>
    <row r="18" spans="1:5" ht="12.75">
      <c r="A18" s="33" t="s">
        <v>176</v>
      </c>
      <c r="B18" s="37">
        <v>-19166.56</v>
      </c>
      <c r="C18" s="37">
        <v>58566.54</v>
      </c>
      <c r="D18" s="37">
        <v>57166.56</v>
      </c>
      <c r="E18" s="37">
        <v>-17766.58</v>
      </c>
    </row>
    <row r="19" spans="1:5" ht="12.75">
      <c r="A19" s="33" t="s">
        <v>177</v>
      </c>
      <c r="B19" s="37">
        <v>-68821.09</v>
      </c>
      <c r="C19" s="37">
        <v>64696.02</v>
      </c>
      <c r="D19" s="37">
        <v>131704.27</v>
      </c>
      <c r="E19" s="37">
        <v>-135829.34</v>
      </c>
    </row>
    <row r="20" spans="1:5" ht="12.75">
      <c r="A20" s="33" t="s">
        <v>178</v>
      </c>
      <c r="B20" s="37">
        <v>-47.54</v>
      </c>
      <c r="C20" s="37">
        <v>248.88</v>
      </c>
      <c r="D20" s="37">
        <v>248.88</v>
      </c>
      <c r="E20" s="37">
        <v>-47.53999999999999</v>
      </c>
    </row>
    <row r="21" spans="1:5" ht="24">
      <c r="A21" s="33" t="s">
        <v>179</v>
      </c>
      <c r="B21" s="37">
        <v>-25910.24</v>
      </c>
      <c r="C21" s="37">
        <v>22548.5</v>
      </c>
      <c r="D21" s="37">
        <v>37814.54</v>
      </c>
      <c r="E21" s="37">
        <v>-41176.28</v>
      </c>
    </row>
    <row r="22" spans="1:5" ht="12.75">
      <c r="A22" s="33" t="s">
        <v>180</v>
      </c>
      <c r="B22" s="37">
        <v>4393.96</v>
      </c>
      <c r="C22" s="37">
        <v>19955.35</v>
      </c>
      <c r="D22" s="37">
        <v>3914.99</v>
      </c>
      <c r="E22" s="37">
        <v>20434.32</v>
      </c>
    </row>
    <row r="23" spans="1:5" ht="12.75">
      <c r="A23" s="29" t="s">
        <v>181</v>
      </c>
      <c r="B23" s="31">
        <f>SUM(B8:B22)</f>
        <v>-488534.45999999996</v>
      </c>
      <c r="C23" s="31">
        <f>SUM(C8:C22)</f>
        <v>652013.1900000001</v>
      </c>
      <c r="D23" s="31">
        <f>D22+D21+D20+D19+D18+D17+D9+D8</f>
        <v>969075.23</v>
      </c>
      <c r="E23" s="31">
        <f>SUM(E8:E22)</f>
        <v>-805596.5000000001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-14970.57</v>
      </c>
      <c r="C8" s="32">
        <v>64452.3</v>
      </c>
      <c r="D8" s="32">
        <v>71655.81</v>
      </c>
      <c r="E8" s="32">
        <v>-22174.079999999994</v>
      </c>
    </row>
    <row r="9" spans="1:5" ht="12.75">
      <c r="A9" s="33" t="s">
        <v>167</v>
      </c>
      <c r="B9" s="32">
        <v>-198916.89</v>
      </c>
      <c r="C9" s="32">
        <v>157500.67</v>
      </c>
      <c r="D9" s="32">
        <v>191729.99</v>
      </c>
      <c r="E9" s="32">
        <v>-233146.21</v>
      </c>
    </row>
    <row r="10" spans="1:5" ht="12.75">
      <c r="A10" s="33" t="s">
        <v>183</v>
      </c>
      <c r="B10" s="32"/>
      <c r="C10" s="39"/>
      <c r="D10" s="32">
        <v>4109.31</v>
      </c>
      <c r="E10" s="32"/>
    </row>
    <row r="11" spans="1:5" ht="12.75">
      <c r="A11" s="33" t="s">
        <v>184</v>
      </c>
      <c r="B11" s="32"/>
      <c r="C11" s="39"/>
      <c r="D11" s="32">
        <v>582.54</v>
      </c>
      <c r="E11" s="32"/>
    </row>
    <row r="12" spans="1:5" ht="12.75">
      <c r="A12" s="33" t="s">
        <v>185</v>
      </c>
      <c r="B12" s="32"/>
      <c r="C12" s="39"/>
      <c r="D12" s="32">
        <v>7465.19</v>
      </c>
      <c r="E12" s="32"/>
    </row>
    <row r="13" spans="1:5" ht="12.75">
      <c r="A13" s="33" t="s">
        <v>186</v>
      </c>
      <c r="B13" s="32"/>
      <c r="C13" s="39"/>
      <c r="D13" s="32">
        <v>689.44</v>
      </c>
      <c r="E13" s="32"/>
    </row>
    <row r="14" spans="1:5" ht="12.75">
      <c r="A14" s="33" t="s">
        <v>187</v>
      </c>
      <c r="B14" s="32"/>
      <c r="C14" s="39"/>
      <c r="D14" s="32">
        <v>395.36</v>
      </c>
      <c r="E14" s="32"/>
    </row>
    <row r="15" spans="1:5" ht="15.75" customHeight="1">
      <c r="A15" s="33" t="s">
        <v>188</v>
      </c>
      <c r="B15" s="32"/>
      <c r="C15" s="39"/>
      <c r="D15" s="32">
        <v>60129</v>
      </c>
      <c r="E15" s="32"/>
    </row>
    <row r="16" spans="1:5" ht="24">
      <c r="A16" s="33" t="s">
        <v>200</v>
      </c>
      <c r="B16" s="32"/>
      <c r="C16" s="39"/>
      <c r="D16" s="32">
        <v>186.48</v>
      </c>
      <c r="E16" s="32"/>
    </row>
    <row r="17" spans="1:5" ht="12.75">
      <c r="A17" s="33" t="s">
        <v>175</v>
      </c>
      <c r="B17" s="32">
        <v>168872.38</v>
      </c>
      <c r="C17" s="32">
        <v>126300.84</v>
      </c>
      <c r="D17" s="32">
        <v>275161.31</v>
      </c>
      <c r="E17" s="32">
        <v>20011.909999999974</v>
      </c>
    </row>
    <row r="18" spans="1:5" ht="12.75">
      <c r="A18" s="33" t="s">
        <v>176</v>
      </c>
      <c r="B18" s="32">
        <v>1.16</v>
      </c>
      <c r="C18" s="32">
        <v>38731.08</v>
      </c>
      <c r="D18" s="32">
        <v>38732.24</v>
      </c>
      <c r="E18" s="32">
        <v>0</v>
      </c>
    </row>
    <row r="19" spans="1:5" ht="12.75">
      <c r="A19" s="33" t="s">
        <v>177</v>
      </c>
      <c r="B19" s="32">
        <v>-9787.54</v>
      </c>
      <c r="C19" s="32">
        <v>93177</v>
      </c>
      <c r="D19" s="32">
        <v>99880.36</v>
      </c>
      <c r="E19" s="32">
        <v>-16490.90000000001</v>
      </c>
    </row>
    <row r="20" spans="1:5" ht="12.75">
      <c r="A20" s="33" t="s">
        <v>178</v>
      </c>
      <c r="B20" s="32"/>
      <c r="C20" s="32">
        <v>320.28</v>
      </c>
      <c r="D20" s="32">
        <v>320.28</v>
      </c>
      <c r="E20" s="32">
        <v>0</v>
      </c>
    </row>
    <row r="21" spans="1:5" ht="24">
      <c r="A21" s="33" t="s">
        <v>179</v>
      </c>
      <c r="B21" s="32">
        <v>-20776.11</v>
      </c>
      <c r="C21" s="32">
        <v>14912.09</v>
      </c>
      <c r="D21" s="32">
        <v>37814.54</v>
      </c>
      <c r="E21" s="32">
        <v>-43678.56</v>
      </c>
    </row>
    <row r="22" spans="1:5" ht="12.75">
      <c r="A22" s="33" t="s">
        <v>180</v>
      </c>
      <c r="B22" s="32">
        <v>6881.01</v>
      </c>
      <c r="C22" s="32">
        <v>13295.04</v>
      </c>
      <c r="D22" s="32">
        <v>3914.99</v>
      </c>
      <c r="E22" s="32">
        <v>16261.060000000003</v>
      </c>
    </row>
    <row r="23" spans="1:5" ht="12.75">
      <c r="A23" s="29" t="s">
        <v>181</v>
      </c>
      <c r="B23" s="30">
        <f>SUM(B8:B22)</f>
        <v>-68696.56000000001</v>
      </c>
      <c r="C23" s="30">
        <f>SUM(C8:C22)</f>
        <v>508689.3000000001</v>
      </c>
      <c r="D23" s="30">
        <f>D22+D21+D20+D19+D18+D17+D9+D8</f>
        <v>719209.52</v>
      </c>
      <c r="E23" s="30">
        <f>SUM(E8:E22)</f>
        <v>-279216.78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-14895.03</v>
      </c>
      <c r="C8" s="37">
        <v>61957.2</v>
      </c>
      <c r="D8" s="32">
        <v>68275.14</v>
      </c>
      <c r="E8" s="32">
        <v>-21212.97</v>
      </c>
    </row>
    <row r="9" spans="1:5" ht="12.75">
      <c r="A9" s="33" t="s">
        <v>167</v>
      </c>
      <c r="B9" s="32">
        <v>-104719.23</v>
      </c>
      <c r="C9" s="37">
        <v>153082.74</v>
      </c>
      <c r="D9" s="32">
        <v>328769.37</v>
      </c>
      <c r="E9" s="32">
        <v>-280405.86</v>
      </c>
    </row>
    <row r="10" spans="1:5" ht="12.75">
      <c r="A10" s="33" t="s">
        <v>183</v>
      </c>
      <c r="B10" s="32"/>
      <c r="C10" s="37"/>
      <c r="D10" s="32">
        <v>4109.31</v>
      </c>
      <c r="E10" s="32"/>
    </row>
    <row r="11" spans="1:5" ht="12.75">
      <c r="A11" s="33" t="s">
        <v>184</v>
      </c>
      <c r="B11" s="32"/>
      <c r="C11" s="37"/>
      <c r="D11" s="32">
        <v>613.2</v>
      </c>
      <c r="E11" s="32"/>
    </row>
    <row r="12" spans="1:5" ht="12.75">
      <c r="A12" s="33" t="s">
        <v>185</v>
      </c>
      <c r="B12" s="32"/>
      <c r="C12" s="37"/>
      <c r="D12" s="32">
        <v>7112.99</v>
      </c>
      <c r="E12" s="32"/>
    </row>
    <row r="13" spans="1:5" ht="12.75">
      <c r="A13" s="33" t="s">
        <v>186</v>
      </c>
      <c r="B13" s="32"/>
      <c r="C13" s="37"/>
      <c r="D13" s="32">
        <v>689.44</v>
      </c>
      <c r="E13" s="32"/>
    </row>
    <row r="14" spans="1:5" ht="12.75">
      <c r="A14" s="33" t="s">
        <v>187</v>
      </c>
      <c r="B14" s="32"/>
      <c r="C14" s="37"/>
      <c r="D14" s="32">
        <v>376.71</v>
      </c>
      <c r="E14" s="32"/>
    </row>
    <row r="15" spans="1:5" ht="15.75" customHeight="1">
      <c r="A15" s="33" t="s">
        <v>188</v>
      </c>
      <c r="B15" s="32"/>
      <c r="C15" s="37"/>
      <c r="D15" s="32">
        <v>41769</v>
      </c>
      <c r="E15" s="32"/>
    </row>
    <row r="16" spans="1:5" ht="24">
      <c r="A16" s="33" t="s">
        <v>200</v>
      </c>
      <c r="B16" s="32"/>
      <c r="C16" s="37"/>
      <c r="D16" s="32">
        <v>177.68</v>
      </c>
      <c r="E16" s="32"/>
    </row>
    <row r="17" spans="1:5" ht="12.75">
      <c r="A17" s="33" t="s">
        <v>175</v>
      </c>
      <c r="B17" s="32">
        <v>-332083.53</v>
      </c>
      <c r="C17" s="37">
        <v>121408.04</v>
      </c>
      <c r="D17" s="32">
        <v>2111</v>
      </c>
      <c r="E17" s="32">
        <v>-212786.49000000005</v>
      </c>
    </row>
    <row r="18" spans="1:5" ht="12.75">
      <c r="A18" s="33" t="s">
        <v>176</v>
      </c>
      <c r="B18" s="32">
        <v>-1400.72</v>
      </c>
      <c r="C18" s="37">
        <v>37230.92</v>
      </c>
      <c r="D18" s="32">
        <v>36430.92</v>
      </c>
      <c r="E18" s="32">
        <v>-600.7200000000012</v>
      </c>
    </row>
    <row r="19" spans="1:5" ht="12.75">
      <c r="A19" s="33" t="s">
        <v>177</v>
      </c>
      <c r="B19" s="32">
        <v>-1071.34</v>
      </c>
      <c r="C19" s="37">
        <v>97646.78</v>
      </c>
      <c r="D19" s="32">
        <v>95168.17</v>
      </c>
      <c r="E19" s="32">
        <v>1407.270000000004</v>
      </c>
    </row>
    <row r="20" spans="1:5" ht="12.75">
      <c r="A20" s="33" t="s">
        <v>178</v>
      </c>
      <c r="B20" s="32"/>
      <c r="C20" s="37">
        <v>161.04</v>
      </c>
      <c r="D20" s="32">
        <v>161.04</v>
      </c>
      <c r="E20" s="32"/>
    </row>
    <row r="21" spans="1:5" ht="24">
      <c r="A21" s="33" t="s">
        <v>179</v>
      </c>
      <c r="B21" s="32">
        <v>-21562.35</v>
      </c>
      <c r="C21" s="37">
        <v>14335.08</v>
      </c>
      <c r="D21" s="32">
        <v>37814.54</v>
      </c>
      <c r="E21" s="32">
        <v>-45041.81</v>
      </c>
    </row>
    <row r="22" spans="1:5" ht="12.75">
      <c r="A22" s="33" t="s">
        <v>180</v>
      </c>
      <c r="B22" s="32">
        <v>5452.45</v>
      </c>
      <c r="C22" s="37">
        <v>12891.52</v>
      </c>
      <c r="D22" s="32">
        <v>3914.99</v>
      </c>
      <c r="E22" s="32">
        <v>14428.980000000001</v>
      </c>
    </row>
    <row r="23" spans="1:5" ht="12.75">
      <c r="A23" s="29" t="s">
        <v>181</v>
      </c>
      <c r="B23" s="30">
        <f>SUM(B8:B22)</f>
        <v>-470279.75</v>
      </c>
      <c r="C23" s="31">
        <f>SUM(C8:C22)</f>
        <v>498713.31999999995</v>
      </c>
      <c r="D23" s="30">
        <f>D22+D21+D20+D19+D18+D17+D9+D8</f>
        <v>572645.1699999999</v>
      </c>
      <c r="E23" s="30">
        <f>SUM(E8:E22)</f>
        <v>-544211.6000000001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2">
        <v>-16304.61</v>
      </c>
      <c r="C8" s="32">
        <v>161798.52</v>
      </c>
      <c r="D8" s="32">
        <v>155983.73</v>
      </c>
      <c r="E8" s="32">
        <v>-10489.820000000036</v>
      </c>
    </row>
    <row r="9" spans="1:5" ht="12.75">
      <c r="A9" s="33" t="s">
        <v>167</v>
      </c>
      <c r="B9" s="32">
        <v>-212110.91</v>
      </c>
      <c r="C9" s="32">
        <v>390575.94</v>
      </c>
      <c r="D9" s="32">
        <v>716729.88</v>
      </c>
      <c r="E9" s="32">
        <v>-538264.85</v>
      </c>
    </row>
    <row r="10" spans="1:5" ht="12.75">
      <c r="A10" s="33" t="s">
        <v>183</v>
      </c>
      <c r="B10" s="32"/>
      <c r="C10" s="32"/>
      <c r="D10" s="32">
        <v>3309.31</v>
      </c>
      <c r="E10" s="32"/>
    </row>
    <row r="11" spans="1:5" ht="12.75">
      <c r="A11" s="33" t="s">
        <v>184</v>
      </c>
      <c r="B11" s="32"/>
      <c r="C11" s="32"/>
      <c r="D11" s="32">
        <v>4984</v>
      </c>
      <c r="E11" s="32"/>
    </row>
    <row r="12" spans="1:5" ht="12.75">
      <c r="A12" s="33" t="s">
        <v>185</v>
      </c>
      <c r="B12" s="32"/>
      <c r="C12" s="32"/>
      <c r="D12" s="32">
        <v>16250.7</v>
      </c>
      <c r="E12" s="32"/>
    </row>
    <row r="13" spans="1:5" ht="12.75">
      <c r="A13" s="33" t="s">
        <v>195</v>
      </c>
      <c r="B13" s="32"/>
      <c r="C13" s="32"/>
      <c r="D13" s="32">
        <v>689.44</v>
      </c>
      <c r="E13" s="32"/>
    </row>
    <row r="14" spans="1:5" ht="12.75">
      <c r="A14" s="33" t="s">
        <v>196</v>
      </c>
      <c r="B14" s="32"/>
      <c r="C14" s="32"/>
      <c r="D14" s="32">
        <v>860.68</v>
      </c>
      <c r="E14" s="32"/>
    </row>
    <row r="15" spans="1:5" ht="15.75" customHeight="1">
      <c r="A15" s="33" t="s">
        <v>197</v>
      </c>
      <c r="B15" s="32"/>
      <c r="C15" s="32"/>
      <c r="D15" s="32">
        <v>50760</v>
      </c>
      <c r="E15" s="32"/>
    </row>
    <row r="16" spans="1:5" ht="24">
      <c r="A16" s="33" t="s">
        <v>200</v>
      </c>
      <c r="B16" s="32"/>
      <c r="C16" s="32"/>
      <c r="D16" s="32">
        <v>405.9</v>
      </c>
      <c r="E16" s="32"/>
    </row>
    <row r="17" spans="1:5" ht="12.75">
      <c r="A17" s="33" t="s">
        <v>175</v>
      </c>
      <c r="B17" s="32">
        <v>13323.48</v>
      </c>
      <c r="C17" s="32">
        <v>313829.82</v>
      </c>
      <c r="D17" s="32">
        <v>34251.99</v>
      </c>
      <c r="E17" s="32">
        <v>292901.31</v>
      </c>
    </row>
    <row r="18" spans="1:5" ht="12.75">
      <c r="A18" s="33" t="s">
        <v>176</v>
      </c>
      <c r="B18" s="32">
        <v>-692.86</v>
      </c>
      <c r="C18" s="32">
        <v>97229.64</v>
      </c>
      <c r="D18" s="32">
        <v>96536.78</v>
      </c>
      <c r="E18" s="32">
        <v>0</v>
      </c>
    </row>
    <row r="19" spans="1:5" ht="12.75">
      <c r="A19" s="33" t="s">
        <v>177</v>
      </c>
      <c r="B19" s="32">
        <v>28833.58</v>
      </c>
      <c r="C19" s="32">
        <v>255007.38</v>
      </c>
      <c r="D19" s="32">
        <v>217424.3</v>
      </c>
      <c r="E19" s="32">
        <v>66416.66000000003</v>
      </c>
    </row>
    <row r="20" spans="1:5" ht="24">
      <c r="A20" s="33" t="s">
        <v>179</v>
      </c>
      <c r="B20" s="32">
        <v>-415.94</v>
      </c>
      <c r="C20" s="32">
        <v>37434.6</v>
      </c>
      <c r="D20" s="32">
        <v>85797.14</v>
      </c>
      <c r="E20" s="32">
        <v>-48778.48</v>
      </c>
    </row>
    <row r="21" spans="1:5" ht="12.75">
      <c r="A21" s="33" t="s">
        <v>180</v>
      </c>
      <c r="B21" s="32">
        <v>-20768.45</v>
      </c>
      <c r="C21" s="32">
        <v>33665.94</v>
      </c>
      <c r="D21" s="32">
        <v>25036.96</v>
      </c>
      <c r="E21" s="32">
        <v>-12139.469999999998</v>
      </c>
    </row>
    <row r="22" spans="1:5" ht="12.75">
      <c r="A22" s="29" t="s">
        <v>181</v>
      </c>
      <c r="B22" s="30">
        <f>SUM(B8:B21)</f>
        <v>-208135.71000000002</v>
      </c>
      <c r="C22" s="30">
        <f>SUM(C8:C21)</f>
        <v>1289541.84</v>
      </c>
      <c r="D22" s="30">
        <f>D8+D9+D17+D18+D19+D20+D21</f>
        <v>1331760.7799999998</v>
      </c>
      <c r="E22" s="30">
        <f>SUM(E8:E21)</f>
        <v>-250354.65000000002</v>
      </c>
    </row>
    <row r="23" ht="12.75">
      <c r="D23" s="40"/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-10841.51</v>
      </c>
      <c r="C8" s="26">
        <v>110216.34</v>
      </c>
      <c r="D8" s="26">
        <v>104608.06</v>
      </c>
      <c r="E8" s="26">
        <v>-5233.229999999996</v>
      </c>
    </row>
    <row r="9" spans="1:5" ht="12.75">
      <c r="A9" s="25" t="s">
        <v>167</v>
      </c>
      <c r="B9" s="26">
        <v>-156033.16</v>
      </c>
      <c r="C9" s="26">
        <v>255522.92</v>
      </c>
      <c r="D9" s="26">
        <v>500571.16</v>
      </c>
      <c r="E9" s="26">
        <v>-401081.4</v>
      </c>
    </row>
    <row r="10" spans="1:5" ht="12.75">
      <c r="A10" s="33" t="s">
        <v>193</v>
      </c>
      <c r="B10" s="26"/>
      <c r="C10" s="34"/>
      <c r="D10" s="26">
        <v>3309.31</v>
      </c>
      <c r="E10" s="26"/>
    </row>
    <row r="11" spans="1:5" ht="12.75">
      <c r="A11" s="33" t="s">
        <v>194</v>
      </c>
      <c r="B11" s="26"/>
      <c r="C11" s="34"/>
      <c r="D11" s="26">
        <v>1903.86</v>
      </c>
      <c r="E11" s="26"/>
    </row>
    <row r="12" spans="1:5" ht="12.75">
      <c r="A12" s="33" t="s">
        <v>185</v>
      </c>
      <c r="B12" s="26"/>
      <c r="C12" s="34"/>
      <c r="D12" s="26">
        <v>10933.9</v>
      </c>
      <c r="E12" s="26"/>
    </row>
    <row r="13" spans="1:5" ht="12.75">
      <c r="A13" s="33" t="s">
        <v>186</v>
      </c>
      <c r="B13" s="26"/>
      <c r="C13" s="34"/>
      <c r="D13" s="26">
        <v>689.44</v>
      </c>
      <c r="E13" s="26"/>
    </row>
    <row r="14" spans="1:5" ht="15.75" customHeight="1">
      <c r="A14" s="33" t="s">
        <v>196</v>
      </c>
      <c r="B14" s="26"/>
      <c r="C14" s="34"/>
      <c r="D14" s="26">
        <v>583.11</v>
      </c>
      <c r="E14" s="26"/>
    </row>
    <row r="15" spans="1:5" ht="12.75">
      <c r="A15" s="33" t="s">
        <v>188</v>
      </c>
      <c r="B15" s="26"/>
      <c r="C15" s="34"/>
      <c r="D15" s="26">
        <v>56735.04</v>
      </c>
      <c r="E15" s="26"/>
    </row>
    <row r="16" spans="1:5" ht="24">
      <c r="A16" s="33" t="s">
        <v>200</v>
      </c>
      <c r="B16" s="26"/>
      <c r="C16" s="34"/>
      <c r="D16" s="26">
        <v>272.23</v>
      </c>
      <c r="E16" s="26"/>
    </row>
    <row r="17" spans="1:5" ht="12.75">
      <c r="A17" s="25" t="s">
        <v>175</v>
      </c>
      <c r="B17" s="26">
        <v>203250.51</v>
      </c>
      <c r="C17" s="26">
        <v>215982.6</v>
      </c>
      <c r="D17" s="26">
        <v>387123.8</v>
      </c>
      <c r="E17" s="26">
        <v>32109.31</v>
      </c>
    </row>
    <row r="18" spans="1:5" ht="12.75">
      <c r="A18" s="25" t="s">
        <v>176</v>
      </c>
      <c r="B18" s="26">
        <v>-206.91</v>
      </c>
      <c r="C18" s="26">
        <v>66232.74</v>
      </c>
      <c r="D18" s="26">
        <v>66025.83</v>
      </c>
      <c r="E18" s="26">
        <v>0</v>
      </c>
    </row>
    <row r="19" spans="1:5" ht="12.75">
      <c r="A19" s="25" t="s">
        <v>177</v>
      </c>
      <c r="B19" s="26">
        <v>-4100.66</v>
      </c>
      <c r="C19" s="26">
        <v>146621.88</v>
      </c>
      <c r="D19" s="26">
        <v>145812.64</v>
      </c>
      <c r="E19" s="26">
        <v>-3291.420000000013</v>
      </c>
    </row>
    <row r="20" spans="1:5" ht="24">
      <c r="A20" s="25" t="s">
        <v>179</v>
      </c>
      <c r="B20" s="26">
        <v>-11402.3</v>
      </c>
      <c r="C20" s="26">
        <v>25500.28</v>
      </c>
      <c r="D20" s="26">
        <v>39404.54</v>
      </c>
      <c r="E20" s="26">
        <v>-25306.56</v>
      </c>
    </row>
    <row r="21" spans="1:5" ht="12.75">
      <c r="A21" s="25" t="s">
        <v>180</v>
      </c>
      <c r="B21" s="26">
        <v>-16940.35</v>
      </c>
      <c r="C21" s="26">
        <v>22559.64</v>
      </c>
      <c r="D21" s="26">
        <v>22219.36</v>
      </c>
      <c r="E21" s="26">
        <v>-16600.07</v>
      </c>
    </row>
    <row r="22" spans="1:5" ht="12.75">
      <c r="A22" s="29" t="s">
        <v>181</v>
      </c>
      <c r="B22" s="30">
        <f>SUM(B8:B21)</f>
        <v>3725.6199999999953</v>
      </c>
      <c r="C22" s="30">
        <f>SUM(C8:C21)</f>
        <v>842636.4</v>
      </c>
      <c r="D22" s="30">
        <f>D21+D20+D19+D18+D17+D9+D8</f>
        <v>1265765.39</v>
      </c>
      <c r="E22" s="30">
        <f>SUM(E8:E21)</f>
        <v>-419403.37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-81452.39</v>
      </c>
      <c r="C8" s="26">
        <v>180585.18</v>
      </c>
      <c r="D8" s="26">
        <v>399456.22</v>
      </c>
      <c r="E8" s="27">
        <v>-300323.43</v>
      </c>
    </row>
    <row r="9" spans="1:5" ht="12.75">
      <c r="A9" s="25" t="s">
        <v>167</v>
      </c>
      <c r="B9" s="26">
        <v>-630111.01</v>
      </c>
      <c r="C9" s="26">
        <v>431812.67</v>
      </c>
      <c r="D9" s="26">
        <v>793674.9</v>
      </c>
      <c r="E9" s="27">
        <v>-991973.24</v>
      </c>
    </row>
    <row r="10" spans="1:5" ht="12.75">
      <c r="A10" s="33" t="s">
        <v>183</v>
      </c>
      <c r="B10" s="26"/>
      <c r="C10" s="34"/>
      <c r="D10" s="26">
        <v>3309.31</v>
      </c>
      <c r="E10" s="27"/>
    </row>
    <row r="11" spans="1:5" ht="12.75">
      <c r="A11" s="33" t="s">
        <v>184</v>
      </c>
      <c r="B11" s="26"/>
      <c r="C11" s="34"/>
      <c r="D11" s="26">
        <v>2946.45</v>
      </c>
      <c r="E11" s="27"/>
    </row>
    <row r="12" spans="1:5" ht="12.75">
      <c r="A12" s="33" t="s">
        <v>203</v>
      </c>
      <c r="B12" s="26"/>
      <c r="C12" s="34"/>
      <c r="D12" s="26">
        <v>20793.64</v>
      </c>
      <c r="E12" s="27"/>
    </row>
    <row r="13" spans="1:5" ht="12.75">
      <c r="A13" s="33" t="s">
        <v>195</v>
      </c>
      <c r="B13" s="26"/>
      <c r="C13" s="34"/>
      <c r="D13" s="26">
        <v>689.44</v>
      </c>
      <c r="E13" s="27"/>
    </row>
    <row r="14" spans="1:5" ht="15.75" customHeight="1">
      <c r="A14" s="33" t="s">
        <v>187</v>
      </c>
      <c r="B14" s="26"/>
      <c r="C14" s="34"/>
      <c r="D14" s="26">
        <v>1099.66</v>
      </c>
      <c r="E14" s="27"/>
    </row>
    <row r="15" spans="1:5" ht="12.75">
      <c r="A15" s="33" t="s">
        <v>197</v>
      </c>
      <c r="B15" s="26"/>
      <c r="C15" s="34"/>
      <c r="D15" s="26">
        <v>107227.38</v>
      </c>
      <c r="E15" s="27"/>
    </row>
    <row r="16" spans="1:5" ht="24">
      <c r="A16" s="33" t="s">
        <v>273</v>
      </c>
      <c r="B16" s="26"/>
      <c r="C16" s="34"/>
      <c r="D16" s="26">
        <v>519.76</v>
      </c>
      <c r="E16" s="27"/>
    </row>
    <row r="17" spans="1:5" ht="12.75">
      <c r="A17" s="25" t="s">
        <v>175</v>
      </c>
      <c r="B17" s="26">
        <v>304048.83</v>
      </c>
      <c r="C17" s="26">
        <v>321463.13</v>
      </c>
      <c r="D17" s="26">
        <v>926805.16</v>
      </c>
      <c r="E17" s="27">
        <v>-301293.20000000007</v>
      </c>
    </row>
    <row r="18" spans="1:5" ht="12.75">
      <c r="A18" s="25" t="s">
        <v>176</v>
      </c>
      <c r="B18" s="26">
        <v>-32426.63</v>
      </c>
      <c r="C18" s="26">
        <v>108506.32</v>
      </c>
      <c r="D18" s="26">
        <v>101206.63</v>
      </c>
      <c r="E18" s="27">
        <v>-25126.94</v>
      </c>
    </row>
    <row r="19" spans="1:5" ht="12.75">
      <c r="A19" s="25" t="s">
        <v>177</v>
      </c>
      <c r="B19" s="26">
        <v>-8424.86</v>
      </c>
      <c r="C19" s="26">
        <v>275784.68</v>
      </c>
      <c r="D19" s="26">
        <v>278398.8</v>
      </c>
      <c r="E19" s="27">
        <v>-11038.979999999981</v>
      </c>
    </row>
    <row r="20" spans="1:5" ht="24">
      <c r="A20" s="25" t="s">
        <v>179</v>
      </c>
      <c r="B20" s="26">
        <v>-19344.59</v>
      </c>
      <c r="C20" s="26">
        <v>36681.12</v>
      </c>
      <c r="D20" s="26">
        <v>37814.54</v>
      </c>
      <c r="E20" s="27">
        <v>-20478.01</v>
      </c>
    </row>
    <row r="21" spans="1:5" ht="12.75">
      <c r="A21" s="25" t="s">
        <v>180</v>
      </c>
      <c r="B21" s="26">
        <v>21046.3</v>
      </c>
      <c r="C21" s="26">
        <v>37481.68</v>
      </c>
      <c r="D21" s="26">
        <v>32041.26</v>
      </c>
      <c r="E21" s="27">
        <v>26486.719999999998</v>
      </c>
    </row>
    <row r="22" spans="1:5" ht="12.75">
      <c r="A22" s="29" t="s">
        <v>181</v>
      </c>
      <c r="B22" s="30">
        <f>SUM(B8:B21)</f>
        <v>-446664.35000000003</v>
      </c>
      <c r="C22" s="30">
        <f>SUM(C8:C21)</f>
        <v>1392314.78</v>
      </c>
      <c r="D22" s="30">
        <f>D21+D20+D19+D18+D17+D9+D8</f>
        <v>2569397.51</v>
      </c>
      <c r="E22" s="31">
        <f>SUM(E8:E21)</f>
        <v>-1623747.08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-36679.12</v>
      </c>
      <c r="C8" s="26">
        <v>93575.58</v>
      </c>
      <c r="D8" s="26">
        <v>109373.27</v>
      </c>
      <c r="E8" s="26">
        <v>-52476.810000000005</v>
      </c>
    </row>
    <row r="9" spans="1:5" ht="12.75">
      <c r="A9" s="25" t="s">
        <v>167</v>
      </c>
      <c r="B9" s="26">
        <v>-173139.61</v>
      </c>
      <c r="C9" s="26">
        <v>223943.9</v>
      </c>
      <c r="D9" s="26">
        <v>504284.09</v>
      </c>
      <c r="E9" s="26">
        <v>-453479.80000000005</v>
      </c>
    </row>
    <row r="10" spans="1:5" ht="12.75">
      <c r="A10" s="25" t="s">
        <v>193</v>
      </c>
      <c r="B10" s="26"/>
      <c r="C10" s="34"/>
      <c r="D10" s="26">
        <v>3309.31</v>
      </c>
      <c r="E10" s="26"/>
    </row>
    <row r="11" spans="1:5" ht="12.75">
      <c r="A11" s="25" t="s">
        <v>194</v>
      </c>
      <c r="B11" s="26"/>
      <c r="C11" s="34"/>
      <c r="D11" s="26">
        <v>1722.54</v>
      </c>
      <c r="E11" s="26"/>
    </row>
    <row r="12" spans="1:5" ht="12.75">
      <c r="A12" s="25" t="s">
        <v>185</v>
      </c>
      <c r="B12" s="26"/>
      <c r="C12" s="34"/>
      <c r="D12" s="26">
        <v>11394.66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5.75" customHeight="1">
      <c r="A14" s="25" t="s">
        <v>196</v>
      </c>
      <c r="B14" s="26"/>
      <c r="C14" s="34"/>
      <c r="D14" s="26">
        <v>603.47</v>
      </c>
      <c r="E14" s="26"/>
    </row>
    <row r="15" spans="1:5" ht="12.75">
      <c r="A15" s="25" t="s">
        <v>188</v>
      </c>
      <c r="B15" s="26"/>
      <c r="C15" s="34"/>
      <c r="D15" s="26">
        <v>55892.01</v>
      </c>
      <c r="E15" s="26"/>
    </row>
    <row r="16" spans="1:5" ht="24">
      <c r="A16" s="25" t="s">
        <v>200</v>
      </c>
      <c r="B16" s="26"/>
      <c r="C16" s="34"/>
      <c r="D16" s="26">
        <v>284.62</v>
      </c>
      <c r="E16" s="26"/>
    </row>
    <row r="17" spans="1:5" ht="12.75">
      <c r="A17" s="25" t="s">
        <v>175</v>
      </c>
      <c r="B17" s="26">
        <v>-12696.16</v>
      </c>
      <c r="C17" s="26">
        <v>183372.96</v>
      </c>
      <c r="D17" s="26">
        <v>489966.36</v>
      </c>
      <c r="E17" s="26">
        <v>-319289.56</v>
      </c>
    </row>
    <row r="18" spans="1:5" ht="12.75">
      <c r="A18" s="25" t="s">
        <v>176</v>
      </c>
      <c r="B18" s="26">
        <v>22285.11</v>
      </c>
      <c r="C18" s="26">
        <v>56232.6</v>
      </c>
      <c r="D18" s="26">
        <v>58450.6</v>
      </c>
      <c r="E18" s="26">
        <v>20067.109999999993</v>
      </c>
    </row>
    <row r="19" spans="1:5" ht="12.75">
      <c r="A19" s="25" t="s">
        <v>177</v>
      </c>
      <c r="B19" s="26">
        <v>-19103.08</v>
      </c>
      <c r="C19" s="26">
        <v>137891.16</v>
      </c>
      <c r="D19" s="26">
        <v>152454.44</v>
      </c>
      <c r="E19" s="26">
        <v>-33666.36</v>
      </c>
    </row>
    <row r="20" spans="1:5" ht="24">
      <c r="A20" s="25" t="s">
        <v>179</v>
      </c>
      <c r="B20" s="26">
        <v>-17101.53</v>
      </c>
      <c r="C20" s="26">
        <v>21650.18</v>
      </c>
      <c r="D20" s="26">
        <v>37814.54</v>
      </c>
      <c r="E20" s="26">
        <v>-33265.89</v>
      </c>
    </row>
    <row r="21" spans="1:5" ht="12.75">
      <c r="A21" s="25" t="s">
        <v>211</v>
      </c>
      <c r="B21" s="26">
        <v>-74344.37</v>
      </c>
      <c r="C21" s="26">
        <v>70354.84</v>
      </c>
      <c r="D21" s="26">
        <v>83031.28</v>
      </c>
      <c r="E21" s="26">
        <v>-87020.81</v>
      </c>
    </row>
    <row r="22" spans="1:5" ht="12.75">
      <c r="A22" s="25" t="s">
        <v>180</v>
      </c>
      <c r="B22" s="26">
        <v>-20316.72</v>
      </c>
      <c r="C22" s="26">
        <v>19338.36</v>
      </c>
      <c r="D22" s="26">
        <v>32720.64</v>
      </c>
      <c r="E22" s="26">
        <v>-33699</v>
      </c>
    </row>
    <row r="23" spans="1:5" ht="12.75">
      <c r="A23" s="29" t="s">
        <v>181</v>
      </c>
      <c r="B23" s="30">
        <f>SUM(B8:B22)</f>
        <v>-331095.48</v>
      </c>
      <c r="C23" s="30">
        <f>SUM(C8:C22)</f>
        <v>806359.58</v>
      </c>
      <c r="D23" s="30">
        <f>D22+D21+D20+D19+D18+D17+D9+D8</f>
        <v>1468095.22</v>
      </c>
      <c r="E23" s="30">
        <f>SUM(E8:E22)</f>
        <v>-992831.1200000001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289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-18594.99</v>
      </c>
      <c r="C8" s="26">
        <v>92135.82</v>
      </c>
      <c r="D8" s="26">
        <v>97252.07</v>
      </c>
      <c r="E8" s="26">
        <v>-23711.240000000005</v>
      </c>
    </row>
    <row r="9" spans="1:5" ht="12.75">
      <c r="A9" s="25" t="s">
        <v>167</v>
      </c>
      <c r="B9" s="26">
        <v>-60724.5</v>
      </c>
      <c r="C9" s="26">
        <v>217860.11</v>
      </c>
      <c r="D9" s="26">
        <v>421819.1</v>
      </c>
      <c r="E9" s="26">
        <v>-264683.49</v>
      </c>
    </row>
    <row r="10" spans="1:5" ht="12.75">
      <c r="A10" s="25" t="s">
        <v>193</v>
      </c>
      <c r="B10" s="26"/>
      <c r="C10" s="34"/>
      <c r="D10" s="26">
        <v>3309.31</v>
      </c>
      <c r="E10" s="26"/>
    </row>
    <row r="11" spans="1:5" ht="12.75">
      <c r="A11" s="25" t="s">
        <v>194</v>
      </c>
      <c r="B11" s="26"/>
      <c r="C11" s="34"/>
      <c r="D11" s="26">
        <v>1677.21</v>
      </c>
      <c r="E11" s="26"/>
    </row>
    <row r="12" spans="1:5" ht="12.75">
      <c r="A12" s="25" t="s">
        <v>185</v>
      </c>
      <c r="B12" s="26"/>
      <c r="C12" s="34"/>
      <c r="D12" s="26">
        <v>10131.81</v>
      </c>
      <c r="E12" s="26"/>
    </row>
    <row r="13" spans="1:5" ht="12.75">
      <c r="A13" s="25" t="s">
        <v>186</v>
      </c>
      <c r="B13" s="26"/>
      <c r="C13" s="34"/>
      <c r="D13" s="26">
        <v>689.44</v>
      </c>
      <c r="E13" s="26"/>
    </row>
    <row r="14" spans="1:5" ht="15.75" customHeight="1">
      <c r="A14" s="25" t="s">
        <v>196</v>
      </c>
      <c r="B14" s="26"/>
      <c r="C14" s="34"/>
      <c r="D14" s="26">
        <v>536.6</v>
      </c>
      <c r="E14" s="26"/>
    </row>
    <row r="15" spans="1:5" ht="12.75">
      <c r="A15" s="25" t="s">
        <v>188</v>
      </c>
      <c r="B15" s="26"/>
      <c r="C15" s="34"/>
      <c r="D15" s="26">
        <v>42309.62</v>
      </c>
      <c r="E15" s="26"/>
    </row>
    <row r="16" spans="1:5" ht="24">
      <c r="A16" s="25" t="s">
        <v>200</v>
      </c>
      <c r="B16" s="26"/>
      <c r="C16" s="34"/>
      <c r="D16" s="26">
        <v>253.09</v>
      </c>
      <c r="E16" s="26"/>
    </row>
    <row r="17" spans="1:5" ht="12.75">
      <c r="A17" s="25" t="s">
        <v>175</v>
      </c>
      <c r="B17" s="26">
        <v>-83432.72</v>
      </c>
      <c r="C17" s="26">
        <v>180550.92</v>
      </c>
      <c r="D17" s="26">
        <v>526687.06</v>
      </c>
      <c r="E17" s="26">
        <v>-429568.86000000004</v>
      </c>
    </row>
    <row r="18" spans="1:5" ht="12.75">
      <c r="A18" s="25" t="s">
        <v>176</v>
      </c>
      <c r="B18" s="26">
        <v>-1111.42</v>
      </c>
      <c r="C18" s="26">
        <v>59476.93</v>
      </c>
      <c r="D18" s="26">
        <v>58365.51</v>
      </c>
      <c r="E18" s="26">
        <v>0</v>
      </c>
    </row>
    <row r="19" spans="1:5" ht="12.75">
      <c r="A19" s="25" t="s">
        <v>177</v>
      </c>
      <c r="B19" s="26">
        <v>-9015.04</v>
      </c>
      <c r="C19" s="26">
        <v>130901.58</v>
      </c>
      <c r="D19" s="26">
        <v>135558.69</v>
      </c>
      <c r="E19" s="26">
        <v>-13672.149999999994</v>
      </c>
    </row>
    <row r="20" spans="1:5" ht="24">
      <c r="A20" s="25" t="s">
        <v>179</v>
      </c>
      <c r="B20" s="26">
        <v>-15438.44</v>
      </c>
      <c r="C20" s="26">
        <v>21317</v>
      </c>
      <c r="D20" s="26">
        <v>37814.54</v>
      </c>
      <c r="E20" s="26">
        <v>-31935.980000000003</v>
      </c>
    </row>
    <row r="21" spans="1:5" ht="12.75">
      <c r="A21" s="25" t="s">
        <v>211</v>
      </c>
      <c r="B21" s="26">
        <v>93594.29</v>
      </c>
      <c r="C21" s="26">
        <v>106779.89</v>
      </c>
      <c r="D21" s="26">
        <v>88603.09</v>
      </c>
      <c r="E21" s="26">
        <v>111771.09</v>
      </c>
    </row>
    <row r="22" spans="1:5" ht="12.75">
      <c r="A22" s="25" t="s">
        <v>180</v>
      </c>
      <c r="B22" s="26">
        <v>-1743955.74</v>
      </c>
      <c r="C22" s="26">
        <v>18933.72</v>
      </c>
      <c r="D22" s="26">
        <v>27723.02</v>
      </c>
      <c r="E22" s="26">
        <v>-1752745.04</v>
      </c>
    </row>
    <row r="23" spans="1:5" ht="12.75">
      <c r="A23" s="29" t="s">
        <v>181</v>
      </c>
      <c r="B23" s="30">
        <f>SUM(B8:B22)</f>
        <v>-1838678.56</v>
      </c>
      <c r="C23" s="30">
        <f>SUM(C8:C22)</f>
        <v>827955.97</v>
      </c>
      <c r="D23" s="30">
        <f>D22+D21+D20+D19+D18+D17+D9+D8</f>
        <v>1393823.08</v>
      </c>
      <c r="E23" s="30">
        <f>B23+C23-D23</f>
        <v>-2404545.67</v>
      </c>
    </row>
    <row r="24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5">
      <selection activeCell="C8" sqref="C8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44"/>
      <c r="C8" s="26"/>
      <c r="D8" s="26"/>
      <c r="E8" s="26"/>
    </row>
    <row r="9" spans="1:5" ht="12.75">
      <c r="A9" s="25" t="s">
        <v>167</v>
      </c>
      <c r="B9" s="44"/>
      <c r="C9" s="26"/>
      <c r="D9" s="26"/>
      <c r="E9" s="26"/>
    </row>
    <row r="10" spans="1:5" ht="12.75">
      <c r="A10" s="33" t="s">
        <v>183</v>
      </c>
      <c r="B10" s="44"/>
      <c r="C10" s="34"/>
      <c r="D10" s="26"/>
      <c r="E10" s="26"/>
    </row>
    <row r="11" spans="1:5" ht="12.75">
      <c r="A11" s="33" t="s">
        <v>194</v>
      </c>
      <c r="B11" s="44"/>
      <c r="C11" s="34"/>
      <c r="D11" s="26"/>
      <c r="E11" s="26"/>
    </row>
    <row r="12" spans="1:5" ht="12.75">
      <c r="A12" s="33" t="s">
        <v>203</v>
      </c>
      <c r="B12" s="44"/>
      <c r="C12" s="34"/>
      <c r="D12" s="26"/>
      <c r="E12" s="26"/>
    </row>
    <row r="13" spans="1:5" ht="12.75">
      <c r="A13" s="33" t="s">
        <v>195</v>
      </c>
      <c r="B13" s="44"/>
      <c r="C13" s="34"/>
      <c r="D13" s="26"/>
      <c r="E13" s="26"/>
    </row>
    <row r="14" spans="1:5" ht="12.75">
      <c r="A14" s="33" t="s">
        <v>187</v>
      </c>
      <c r="B14" s="44"/>
      <c r="C14" s="34"/>
      <c r="D14" s="26"/>
      <c r="E14" s="26"/>
    </row>
    <row r="15" spans="1:5" ht="24">
      <c r="A15" s="33" t="s">
        <v>200</v>
      </c>
      <c r="B15" s="44"/>
      <c r="C15" s="34"/>
      <c r="D15" s="26"/>
      <c r="E15" s="26"/>
    </row>
    <row r="16" spans="1:5" ht="15.75" customHeight="1">
      <c r="A16" s="25" t="s">
        <v>175</v>
      </c>
      <c r="B16" s="44"/>
      <c r="C16" s="26"/>
      <c r="D16" s="26"/>
      <c r="E16" s="26"/>
    </row>
    <row r="17" spans="1:5" ht="12.75">
      <c r="A17" s="25" t="s">
        <v>176</v>
      </c>
      <c r="B17" s="44"/>
      <c r="C17" s="26"/>
      <c r="D17" s="26"/>
      <c r="E17" s="26"/>
    </row>
    <row r="18" spans="1:5" ht="12.75">
      <c r="A18" s="25" t="s">
        <v>177</v>
      </c>
      <c r="B18" s="44"/>
      <c r="C18" s="26"/>
      <c r="D18" s="26"/>
      <c r="E18" s="26"/>
    </row>
    <row r="19" spans="1:5" ht="24">
      <c r="A19" s="25" t="s">
        <v>179</v>
      </c>
      <c r="B19" s="44"/>
      <c r="C19" s="26"/>
      <c r="D19" s="26"/>
      <c r="E19" s="26"/>
    </row>
    <row r="20" spans="1:5" ht="12.75">
      <c r="A20" s="25" t="s">
        <v>180</v>
      </c>
      <c r="B20" s="44"/>
      <c r="C20" s="26"/>
      <c r="D20" s="26"/>
      <c r="E20" s="26"/>
    </row>
    <row r="21" spans="1:5" ht="12.75">
      <c r="A21" s="29" t="s">
        <v>181</v>
      </c>
      <c r="B21" s="45"/>
      <c r="C21" s="30">
        <f>SUM(C8:C20)</f>
        <v>0</v>
      </c>
      <c r="D21" s="30">
        <v>250973.44</v>
      </c>
      <c r="E21" s="30">
        <f>SUM(E8:E20)</f>
        <v>0</v>
      </c>
    </row>
    <row r="22" ht="15" customHeight="1"/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291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-24471.79</v>
      </c>
      <c r="C8" s="27">
        <v>131820.3</v>
      </c>
      <c r="D8" s="27">
        <v>139132.62</v>
      </c>
      <c r="E8" s="27">
        <v>-31784.110000000015</v>
      </c>
    </row>
    <row r="9" spans="1:5" ht="12.75">
      <c r="A9" s="25" t="s">
        <v>167</v>
      </c>
      <c r="B9" s="27">
        <v>-332756.08</v>
      </c>
      <c r="C9" s="27">
        <v>325465.01</v>
      </c>
      <c r="D9" s="27">
        <v>630928.72</v>
      </c>
      <c r="E9" s="27">
        <v>-638219.79</v>
      </c>
    </row>
    <row r="10" spans="1:5" ht="12.75">
      <c r="A10" s="25" t="s">
        <v>193</v>
      </c>
      <c r="B10" s="27"/>
      <c r="C10" s="27"/>
      <c r="D10" s="27">
        <v>3309.31</v>
      </c>
      <c r="E10" s="27"/>
    </row>
    <row r="11" spans="1:5" ht="12.75">
      <c r="A11" s="25" t="s">
        <v>194</v>
      </c>
      <c r="B11" s="27"/>
      <c r="C11" s="27"/>
      <c r="D11" s="27">
        <v>1088.43</v>
      </c>
      <c r="E11" s="27"/>
    </row>
    <row r="12" spans="1:5" ht="12.75">
      <c r="A12" s="25" t="s">
        <v>185</v>
      </c>
      <c r="B12" s="27"/>
      <c r="C12" s="27"/>
      <c r="D12" s="27">
        <v>14521.28</v>
      </c>
      <c r="E12" s="27"/>
    </row>
    <row r="13" spans="1:5" ht="12.75">
      <c r="A13" s="25" t="s">
        <v>186</v>
      </c>
      <c r="B13" s="27"/>
      <c r="C13" s="27"/>
      <c r="D13" s="27">
        <v>689.44</v>
      </c>
      <c r="E13" s="27"/>
    </row>
    <row r="14" spans="1:5" ht="15.75" customHeight="1">
      <c r="A14" s="25" t="s">
        <v>196</v>
      </c>
      <c r="B14" s="27"/>
      <c r="C14" s="27"/>
      <c r="D14" s="27">
        <v>772.03</v>
      </c>
      <c r="E14" s="27"/>
    </row>
    <row r="15" spans="1:5" ht="12.75">
      <c r="A15" s="25" t="s">
        <v>188</v>
      </c>
      <c r="B15" s="27"/>
      <c r="C15" s="27"/>
      <c r="D15" s="27">
        <v>43902.3</v>
      </c>
      <c r="E15" s="27"/>
    </row>
    <row r="16" spans="1:5" ht="24">
      <c r="A16" s="25" t="s">
        <v>200</v>
      </c>
      <c r="B16" s="27"/>
      <c r="C16" s="27"/>
      <c r="D16" s="27">
        <v>362.07</v>
      </c>
      <c r="E16" s="27"/>
    </row>
    <row r="17" spans="1:5" ht="12.75">
      <c r="A17" s="25" t="s">
        <v>175</v>
      </c>
      <c r="B17" s="27">
        <v>378458.12</v>
      </c>
      <c r="C17" s="27">
        <v>257715.24</v>
      </c>
      <c r="D17" s="27">
        <v>41469.18</v>
      </c>
      <c r="E17" s="27">
        <v>594704.1799999999</v>
      </c>
    </row>
    <row r="18" spans="1:5" ht="12.75">
      <c r="A18" s="25" t="s">
        <v>176</v>
      </c>
      <c r="B18" s="27">
        <v>-1686.9</v>
      </c>
      <c r="C18" s="27">
        <v>79069.48</v>
      </c>
      <c r="D18" s="27">
        <v>77382.58</v>
      </c>
      <c r="E18" s="27">
        <v>0</v>
      </c>
    </row>
    <row r="19" spans="1:5" ht="12.75">
      <c r="A19" s="25" t="s">
        <v>177</v>
      </c>
      <c r="B19" s="27">
        <v>10660.49</v>
      </c>
      <c r="C19" s="27">
        <v>207425.48</v>
      </c>
      <c r="D19" s="27">
        <v>193936</v>
      </c>
      <c r="E19" s="27">
        <v>24149.97</v>
      </c>
    </row>
    <row r="20" spans="1:5" ht="24">
      <c r="A20" s="25" t="s">
        <v>179</v>
      </c>
      <c r="B20" s="27">
        <v>-6562.7</v>
      </c>
      <c r="C20" s="27">
        <v>30465.1</v>
      </c>
      <c r="D20" s="27">
        <v>37814.54</v>
      </c>
      <c r="E20" s="27">
        <v>-13912.140000000003</v>
      </c>
    </row>
    <row r="21" spans="1:5" ht="12.75">
      <c r="A21" s="25" t="s">
        <v>211</v>
      </c>
      <c r="B21" s="27">
        <v>59028.44</v>
      </c>
      <c r="C21" s="27">
        <v>89017.44</v>
      </c>
      <c r="D21" s="27">
        <v>83111.71</v>
      </c>
      <c r="E21" s="27">
        <v>64934.17</v>
      </c>
    </row>
    <row r="22" spans="1:5" ht="12.75">
      <c r="A22" s="25" t="s">
        <v>180</v>
      </c>
      <c r="B22" s="27">
        <v>4286.67</v>
      </c>
      <c r="C22" s="27">
        <v>27365.63</v>
      </c>
      <c r="D22" s="27">
        <v>35296.81</v>
      </c>
      <c r="E22" s="27">
        <v>-3644.5099999999948</v>
      </c>
    </row>
    <row r="23" spans="1:5" ht="12.75">
      <c r="A23" s="29" t="s">
        <v>181</v>
      </c>
      <c r="B23" s="31">
        <f>SUM(B8:B22)</f>
        <v>86956.25</v>
      </c>
      <c r="C23" s="31">
        <f>SUM(C8:C22)</f>
        <v>1148343.68</v>
      </c>
      <c r="D23" s="31">
        <f>D22+D21+D18+D20+D19+D17+D9+D8</f>
        <v>1239072.1600000001</v>
      </c>
      <c r="E23" s="31">
        <f>SUM(E8:E22)</f>
        <v>-3772.2300000000832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-90167.88</v>
      </c>
      <c r="C8" s="27">
        <v>124276.1</v>
      </c>
      <c r="D8" s="27">
        <v>149020.89</v>
      </c>
      <c r="E8" s="27">
        <f>B8+C8-D8</f>
        <v>-114912.67000000001</v>
      </c>
    </row>
    <row r="9" spans="1:5" ht="12.75">
      <c r="A9" s="25" t="s">
        <v>167</v>
      </c>
      <c r="B9" s="27">
        <v>-133125.58</v>
      </c>
      <c r="C9" s="27">
        <v>293931.93</v>
      </c>
      <c r="D9" s="27">
        <v>684009.13</v>
      </c>
      <c r="E9" s="27">
        <f>B9+C9-D9</f>
        <v>-523202.78</v>
      </c>
    </row>
    <row r="10" spans="1:5" ht="12.75">
      <c r="A10" s="33" t="s">
        <v>183</v>
      </c>
      <c r="B10" s="27"/>
      <c r="C10" s="27"/>
      <c r="D10" s="27">
        <v>3309.31</v>
      </c>
      <c r="E10" s="27"/>
    </row>
    <row r="11" spans="1:5" ht="12.75">
      <c r="A11" s="33" t="s">
        <v>184</v>
      </c>
      <c r="B11" s="27"/>
      <c r="C11" s="27"/>
      <c r="D11" s="27">
        <v>76.65</v>
      </c>
      <c r="E11" s="27"/>
    </row>
    <row r="12" spans="1:5" ht="12.75">
      <c r="A12" s="33" t="s">
        <v>203</v>
      </c>
      <c r="B12" s="27"/>
      <c r="C12" s="27"/>
      <c r="D12" s="27">
        <v>9455.67</v>
      </c>
      <c r="E12" s="27"/>
    </row>
    <row r="13" spans="1:5" ht="12.75">
      <c r="A13" s="33" t="s">
        <v>195</v>
      </c>
      <c r="B13" s="27"/>
      <c r="C13" s="27"/>
      <c r="D13" s="27">
        <v>689.44</v>
      </c>
      <c r="E13" s="27"/>
    </row>
    <row r="14" spans="1:5" ht="12.75">
      <c r="A14" s="33" t="s">
        <v>196</v>
      </c>
      <c r="B14" s="27"/>
      <c r="C14" s="27"/>
      <c r="D14" s="27">
        <v>822.28</v>
      </c>
      <c r="E14" s="27"/>
    </row>
    <row r="15" spans="1:5" ht="12.75">
      <c r="A15" s="12" t="s">
        <v>173</v>
      </c>
      <c r="B15" s="59"/>
      <c r="C15" s="59"/>
      <c r="D15" s="59">
        <v>55728</v>
      </c>
      <c r="E15" s="60"/>
    </row>
    <row r="16" spans="1:5" ht="24">
      <c r="A16" s="33" t="s">
        <v>459</v>
      </c>
      <c r="B16" s="27"/>
      <c r="C16" s="27"/>
      <c r="D16" s="27">
        <v>387.8</v>
      </c>
      <c r="E16" s="27"/>
    </row>
    <row r="17" spans="1:5" ht="12.75">
      <c r="A17" s="25" t="s">
        <v>175</v>
      </c>
      <c r="B17" s="27">
        <v>-388082.84</v>
      </c>
      <c r="C17" s="27">
        <v>244179.05</v>
      </c>
      <c r="D17" s="27">
        <v>655046.39</v>
      </c>
      <c r="E17" s="27">
        <v>-798950.18</v>
      </c>
    </row>
    <row r="18" spans="1:5" ht="12.75">
      <c r="A18" s="25" t="s">
        <v>176</v>
      </c>
      <c r="B18" s="27">
        <v>-9490.79</v>
      </c>
      <c r="C18" s="27">
        <v>75017.93</v>
      </c>
      <c r="D18" s="27">
        <v>75017.93</v>
      </c>
      <c r="E18" s="27">
        <v>-9490.79</v>
      </c>
    </row>
    <row r="19" spans="1:5" ht="12.75">
      <c r="A19" s="25" t="s">
        <v>210</v>
      </c>
      <c r="B19" s="27">
        <v>0</v>
      </c>
      <c r="C19" s="27">
        <v>7935.73</v>
      </c>
      <c r="D19" s="27">
        <v>7935.73</v>
      </c>
      <c r="E19" s="27">
        <v>0</v>
      </c>
    </row>
    <row r="20" spans="1:5" ht="12.75">
      <c r="A20" s="25" t="s">
        <v>177</v>
      </c>
      <c r="B20" s="27">
        <v>-2770.54</v>
      </c>
      <c r="C20" s="32" t="s">
        <v>460</v>
      </c>
      <c r="D20" s="27">
        <v>169341.6</v>
      </c>
      <c r="E20" s="27">
        <v>-1645.84</v>
      </c>
    </row>
    <row r="21" spans="1:5" ht="24">
      <c r="A21" s="25" t="s">
        <v>179</v>
      </c>
      <c r="B21" s="27">
        <v>-12032.03</v>
      </c>
      <c r="C21" s="27">
        <v>28849.25</v>
      </c>
      <c r="D21" s="27">
        <v>37814.54</v>
      </c>
      <c r="E21" s="27">
        <v>-20997.32</v>
      </c>
    </row>
    <row r="22" spans="1:5" ht="12.75">
      <c r="A22" s="25" t="s">
        <v>180</v>
      </c>
      <c r="B22" s="27">
        <v>3337.01</v>
      </c>
      <c r="C22" s="27">
        <v>4620.17</v>
      </c>
      <c r="D22" s="27">
        <v>4620.17</v>
      </c>
      <c r="E22" s="27">
        <v>3337.01</v>
      </c>
    </row>
    <row r="23" spans="1:5" ht="12.75">
      <c r="A23" s="29" t="s">
        <v>181</v>
      </c>
      <c r="B23" s="31">
        <f>SUM(B9:B22)</f>
        <v>-542164.7700000001</v>
      </c>
      <c r="C23" s="31">
        <f>SUM(C9:C22)</f>
        <v>654534.0599999999</v>
      </c>
      <c r="D23" s="31">
        <v>1782806.38</v>
      </c>
      <c r="E23" s="31">
        <f>SUM(E9:E22)</f>
        <v>-1350949.9000000001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-18409.99</v>
      </c>
      <c r="C8" s="27">
        <v>160197.75</v>
      </c>
      <c r="D8" s="26">
        <v>157799.95</v>
      </c>
      <c r="E8" s="26">
        <v>-16012.190000000002</v>
      </c>
    </row>
    <row r="9" spans="1:5" ht="12.75">
      <c r="A9" s="25" t="s">
        <v>167</v>
      </c>
      <c r="B9" s="26">
        <v>-314712.72</v>
      </c>
      <c r="C9" s="27">
        <v>387718.95</v>
      </c>
      <c r="D9" s="26">
        <v>718493.72</v>
      </c>
      <c r="E9" s="26">
        <v>-645487.49</v>
      </c>
    </row>
    <row r="10" spans="1:5" ht="12.75">
      <c r="A10" s="33" t="s">
        <v>183</v>
      </c>
      <c r="B10" s="26"/>
      <c r="C10" s="27"/>
      <c r="D10" s="26">
        <v>3309.31</v>
      </c>
      <c r="E10" s="26"/>
    </row>
    <row r="11" spans="1:5" ht="12.75">
      <c r="A11" s="33" t="s">
        <v>194</v>
      </c>
      <c r="B11" s="26"/>
      <c r="C11" s="27"/>
      <c r="D11" s="26">
        <v>4533</v>
      </c>
      <c r="E11" s="26"/>
    </row>
    <row r="12" spans="1:5" ht="12.75">
      <c r="A12" s="33" t="s">
        <v>203</v>
      </c>
      <c r="B12" s="26"/>
      <c r="C12" s="27"/>
      <c r="D12" s="26">
        <v>16439.76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2.75">
      <c r="A14" s="33" t="s">
        <v>196</v>
      </c>
      <c r="B14" s="26"/>
      <c r="C14" s="27"/>
      <c r="D14" s="26">
        <v>870.68</v>
      </c>
      <c r="E14" s="26"/>
    </row>
    <row r="15" spans="1:5" ht="15.75" customHeight="1">
      <c r="A15" s="33" t="s">
        <v>188</v>
      </c>
      <c r="B15" s="26"/>
      <c r="C15" s="27"/>
      <c r="D15" s="26">
        <v>57681.97</v>
      </c>
      <c r="E15" s="26"/>
    </row>
    <row r="16" spans="1:5" ht="24">
      <c r="A16" s="33" t="s">
        <v>200</v>
      </c>
      <c r="B16" s="26"/>
      <c r="C16" s="27"/>
      <c r="D16" s="26">
        <v>410.65</v>
      </c>
      <c r="E16" s="26"/>
    </row>
    <row r="17" spans="1:5" ht="12.75">
      <c r="A17" s="25" t="s">
        <v>175</v>
      </c>
      <c r="B17" s="26">
        <v>401884.4</v>
      </c>
      <c r="C17" s="27">
        <v>313926.51</v>
      </c>
      <c r="D17" s="26">
        <v>24199</v>
      </c>
      <c r="E17" s="26">
        <v>691611.91</v>
      </c>
    </row>
    <row r="18" spans="1:5" ht="12.75">
      <c r="A18" s="25" t="s">
        <v>176</v>
      </c>
      <c r="B18" s="26">
        <v>0.3</v>
      </c>
      <c r="C18" s="27">
        <v>96267.36</v>
      </c>
      <c r="D18" s="26">
        <v>96267.66</v>
      </c>
      <c r="E18" s="26">
        <v>0</v>
      </c>
    </row>
    <row r="19" spans="1:5" ht="12.75">
      <c r="A19" s="25" t="s">
        <v>177</v>
      </c>
      <c r="B19" s="26">
        <v>23903.72</v>
      </c>
      <c r="C19" s="27">
        <v>252484.05</v>
      </c>
      <c r="D19" s="26">
        <v>219955.72</v>
      </c>
      <c r="E19" s="26">
        <v>56432.05000000002</v>
      </c>
    </row>
    <row r="20" spans="1:5" ht="12.75">
      <c r="A20" s="25" t="s">
        <v>178</v>
      </c>
      <c r="B20" s="26"/>
      <c r="C20" s="27">
        <v>215.16</v>
      </c>
      <c r="D20" s="26">
        <v>215.16</v>
      </c>
      <c r="E20" s="26">
        <v>0</v>
      </c>
    </row>
    <row r="21" spans="1:5" ht="24">
      <c r="A21" s="25" t="s">
        <v>179</v>
      </c>
      <c r="B21" s="26">
        <v>-462.61</v>
      </c>
      <c r="C21" s="27">
        <v>37064.34</v>
      </c>
      <c r="D21" s="26">
        <v>37814.54</v>
      </c>
      <c r="E21" s="26">
        <v>-1212.810000000005</v>
      </c>
    </row>
    <row r="22" spans="1:5" ht="12.75">
      <c r="A22" s="25" t="s">
        <v>180</v>
      </c>
      <c r="B22" s="26">
        <v>18221.46</v>
      </c>
      <c r="C22" s="27">
        <v>33333.24</v>
      </c>
      <c r="D22" s="26">
        <v>28743.94</v>
      </c>
      <c r="E22" s="26">
        <v>22810.76</v>
      </c>
    </row>
    <row r="23" spans="1:5" ht="12.75">
      <c r="A23" s="29" t="s">
        <v>181</v>
      </c>
      <c r="B23" s="30">
        <f>SUM(B8:B22)</f>
        <v>110424.56000000006</v>
      </c>
      <c r="C23" s="31">
        <f>SUM(C8:C22)</f>
        <v>1281207.3599999999</v>
      </c>
      <c r="D23" s="30">
        <f>D22+D21+D20+D19+D18+D17+D9+D8</f>
        <v>1283489.69</v>
      </c>
      <c r="E23" s="30">
        <f>SUM(E8:E22)</f>
        <v>108142.23000000011</v>
      </c>
    </row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-15021.89</v>
      </c>
      <c r="C8" s="27">
        <v>120273.52</v>
      </c>
      <c r="D8" s="27">
        <v>118451.56</v>
      </c>
      <c r="E8" s="26">
        <v>-13199.929999999993</v>
      </c>
    </row>
    <row r="9" spans="1:5" ht="12.75">
      <c r="A9" s="25" t="s">
        <v>167</v>
      </c>
      <c r="B9" s="26">
        <v>-261600.68</v>
      </c>
      <c r="C9" s="27">
        <v>282231.39</v>
      </c>
      <c r="D9" s="27">
        <v>715864.79</v>
      </c>
      <c r="E9" s="26">
        <v>-695234.08</v>
      </c>
    </row>
    <row r="10" spans="1:5" ht="12.75">
      <c r="A10" s="25" t="s">
        <v>183</v>
      </c>
      <c r="B10" s="26"/>
      <c r="C10" s="27"/>
      <c r="D10" s="27">
        <v>3309.31</v>
      </c>
      <c r="E10" s="26"/>
    </row>
    <row r="11" spans="1:5" ht="12.75">
      <c r="A11" s="25" t="s">
        <v>194</v>
      </c>
      <c r="B11" s="26"/>
      <c r="C11" s="27"/>
      <c r="D11" s="27">
        <v>521.22</v>
      </c>
      <c r="E11" s="26"/>
    </row>
    <row r="12" spans="1:5" ht="12.75">
      <c r="A12" s="25" t="s">
        <v>203</v>
      </c>
      <c r="B12" s="26"/>
      <c r="C12" s="27"/>
      <c r="D12" s="27">
        <v>12339.99</v>
      </c>
      <c r="E12" s="26"/>
    </row>
    <row r="13" spans="1:5" ht="12.75">
      <c r="A13" s="25" t="s">
        <v>195</v>
      </c>
      <c r="B13" s="26"/>
      <c r="C13" s="27"/>
      <c r="D13" s="27">
        <v>689.44</v>
      </c>
      <c r="E13" s="26"/>
    </row>
    <row r="14" spans="1:5" ht="12.75">
      <c r="A14" s="25" t="s">
        <v>196</v>
      </c>
      <c r="B14" s="26"/>
      <c r="C14" s="27"/>
      <c r="D14" s="27">
        <v>653.5</v>
      </c>
      <c r="E14" s="26"/>
    </row>
    <row r="15" spans="1:5" ht="15.75" customHeight="1">
      <c r="A15" s="25" t="s">
        <v>188</v>
      </c>
      <c r="B15" s="26"/>
      <c r="C15" s="27"/>
      <c r="D15" s="27">
        <v>213044.5</v>
      </c>
      <c r="E15" s="26"/>
    </row>
    <row r="16" spans="1:5" ht="24">
      <c r="A16" s="25" t="s">
        <v>200</v>
      </c>
      <c r="B16" s="26"/>
      <c r="C16" s="27"/>
      <c r="D16" s="27">
        <v>308.25</v>
      </c>
      <c r="E16" s="26"/>
    </row>
    <row r="17" spans="1:5" ht="12.75">
      <c r="A17" s="25" t="s">
        <v>175</v>
      </c>
      <c r="B17" s="26">
        <v>260146.19</v>
      </c>
      <c r="C17" s="27">
        <v>235691.32</v>
      </c>
      <c r="D17" s="27">
        <v>496269.89</v>
      </c>
      <c r="E17" s="26">
        <v>-432.38000000000466</v>
      </c>
    </row>
    <row r="18" spans="1:5" ht="12.75">
      <c r="A18" s="25" t="s">
        <v>176</v>
      </c>
      <c r="B18" s="26">
        <v>0.32</v>
      </c>
      <c r="C18" s="27">
        <v>72276.3</v>
      </c>
      <c r="D18" s="27">
        <v>72276.62</v>
      </c>
      <c r="E18" s="26">
        <v>0</v>
      </c>
    </row>
    <row r="19" spans="1:5" ht="12.75">
      <c r="A19" s="25" t="s">
        <v>177</v>
      </c>
      <c r="B19" s="26">
        <v>-6478.34</v>
      </c>
      <c r="C19" s="27">
        <v>164038.17</v>
      </c>
      <c r="D19" s="27">
        <v>165108.48</v>
      </c>
      <c r="E19" s="26">
        <v>-7548.649999999994</v>
      </c>
    </row>
    <row r="20" spans="1:5" ht="12.75">
      <c r="A20" s="33" t="s">
        <v>178</v>
      </c>
      <c r="B20" s="26"/>
      <c r="C20" s="27">
        <v>109.01</v>
      </c>
      <c r="D20" s="27">
        <v>109.01</v>
      </c>
      <c r="E20" s="26">
        <v>0</v>
      </c>
    </row>
    <row r="21" spans="1:5" ht="24">
      <c r="A21" s="25" t="s">
        <v>179</v>
      </c>
      <c r="B21" s="26">
        <v>-9168.32</v>
      </c>
      <c r="C21" s="27">
        <v>27827.19</v>
      </c>
      <c r="D21" s="27">
        <v>37814.54</v>
      </c>
      <c r="E21" s="26">
        <v>-19155.670000000002</v>
      </c>
    </row>
    <row r="22" spans="1:5" ht="12.75">
      <c r="A22" s="25" t="s">
        <v>180</v>
      </c>
      <c r="B22" s="26">
        <v>123.74</v>
      </c>
      <c r="C22" s="27">
        <v>24674.26</v>
      </c>
      <c r="D22" s="27">
        <v>22298.68</v>
      </c>
      <c r="E22" s="26">
        <v>2499.3199999999997</v>
      </c>
    </row>
    <row r="23" spans="1:5" ht="12.75">
      <c r="A23" s="29" t="s">
        <v>181</v>
      </c>
      <c r="B23" s="30">
        <f>SUM(B8:B22)</f>
        <v>-31998.980000000003</v>
      </c>
      <c r="C23" s="31">
        <f>SUM(C8:C22)</f>
        <v>927121.16</v>
      </c>
      <c r="D23" s="31">
        <f>D22+D21+D20+D19+D18+D17+D9+D8</f>
        <v>1628193.57</v>
      </c>
      <c r="E23" s="30">
        <f>SUM(E8:E22)</f>
        <v>-733071.3900000001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4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-11729.01</v>
      </c>
      <c r="C8" s="27">
        <v>99792.33</v>
      </c>
      <c r="D8" s="26">
        <v>96661.45</v>
      </c>
      <c r="E8" s="26">
        <v>-8598.12999999999</v>
      </c>
    </row>
    <row r="9" spans="1:5" ht="12.75">
      <c r="A9" s="25" t="s">
        <v>167</v>
      </c>
      <c r="B9" s="26">
        <v>-144412.14</v>
      </c>
      <c r="C9" s="27">
        <v>237303.17</v>
      </c>
      <c r="D9" s="26">
        <v>423218.96</v>
      </c>
      <c r="E9" s="26">
        <v>-330327.93000000005</v>
      </c>
    </row>
    <row r="10" spans="1:5" ht="12.75">
      <c r="A10" s="25" t="s">
        <v>183</v>
      </c>
      <c r="B10" s="26"/>
      <c r="C10" s="27"/>
      <c r="D10" s="26">
        <v>3309.31</v>
      </c>
      <c r="E10" s="26"/>
    </row>
    <row r="11" spans="1:5" ht="12.75">
      <c r="A11" s="25" t="s">
        <v>194</v>
      </c>
      <c r="B11" s="26"/>
      <c r="C11" s="27"/>
      <c r="D11" s="26">
        <v>505.89</v>
      </c>
      <c r="E11" s="26"/>
    </row>
    <row r="12" spans="1:5" ht="12.75">
      <c r="A12" s="25" t="s">
        <v>203</v>
      </c>
      <c r="B12" s="26"/>
      <c r="C12" s="27"/>
      <c r="D12" s="26">
        <v>10070.29</v>
      </c>
      <c r="E12" s="26"/>
    </row>
    <row r="13" spans="1:5" ht="12.75">
      <c r="A13" s="25" t="s">
        <v>195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533.34</v>
      </c>
      <c r="E14" s="26"/>
    </row>
    <row r="15" spans="1:5" ht="15.75" customHeight="1">
      <c r="A15" s="25" t="s">
        <v>188</v>
      </c>
      <c r="B15" s="26"/>
      <c r="C15" s="27"/>
      <c r="D15" s="26">
        <v>11313</v>
      </c>
      <c r="E15" s="26"/>
    </row>
    <row r="16" spans="1:5" ht="24">
      <c r="A16" s="25" t="s">
        <v>200</v>
      </c>
      <c r="B16" s="26"/>
      <c r="C16" s="27"/>
      <c r="D16" s="26">
        <v>251.53</v>
      </c>
      <c r="E16" s="26"/>
    </row>
    <row r="17" spans="1:5" ht="12.75">
      <c r="A17" s="25" t="s">
        <v>175</v>
      </c>
      <c r="B17" s="26">
        <v>150957.54</v>
      </c>
      <c r="C17" s="27">
        <v>195555.14</v>
      </c>
      <c r="D17" s="26">
        <v>1086181.17</v>
      </c>
      <c r="E17" s="26">
        <v>-739668.4899999999</v>
      </c>
    </row>
    <row r="18" spans="1:5" ht="12.75">
      <c r="A18" s="25" t="s">
        <v>176</v>
      </c>
      <c r="B18" s="26">
        <v>-1436.47</v>
      </c>
      <c r="C18" s="27">
        <v>59968.22</v>
      </c>
      <c r="D18" s="26">
        <v>59141.69</v>
      </c>
      <c r="E18" s="26">
        <v>-609.9400000000023</v>
      </c>
    </row>
    <row r="19" spans="1:5" ht="12.75">
      <c r="A19" s="25" t="s">
        <v>177</v>
      </c>
      <c r="B19" s="26">
        <v>7430.14</v>
      </c>
      <c r="C19" s="27">
        <v>145697.45</v>
      </c>
      <c r="D19" s="26">
        <v>134735.39</v>
      </c>
      <c r="E19" s="26">
        <v>18392.20000000001</v>
      </c>
    </row>
    <row r="20" spans="1:5" ht="12.75">
      <c r="A20" s="25" t="s">
        <v>178</v>
      </c>
      <c r="B20" s="26"/>
      <c r="C20" s="27">
        <v>317.76</v>
      </c>
      <c r="D20" s="26">
        <v>317.76</v>
      </c>
      <c r="E20" s="26">
        <v>0</v>
      </c>
    </row>
    <row r="21" spans="1:5" ht="24">
      <c r="A21" s="25" t="s">
        <v>179</v>
      </c>
      <c r="B21" s="26">
        <v>-13744.92</v>
      </c>
      <c r="C21" s="27">
        <v>23088.37</v>
      </c>
      <c r="D21" s="26">
        <v>37814.54</v>
      </c>
      <c r="E21" s="26">
        <v>-28471.090000000004</v>
      </c>
    </row>
    <row r="22" spans="1:5" ht="12.75">
      <c r="A22" s="25" t="s">
        <v>211</v>
      </c>
      <c r="B22" s="26">
        <v>-13411.11</v>
      </c>
      <c r="C22" s="27">
        <v>29339.69</v>
      </c>
      <c r="D22" s="26">
        <v>41434.45</v>
      </c>
      <c r="E22" s="26">
        <v>-25505.87</v>
      </c>
    </row>
    <row r="23" spans="1:5" ht="12.75">
      <c r="A23" s="25" t="s">
        <v>180</v>
      </c>
      <c r="B23" s="26">
        <v>-21380.17</v>
      </c>
      <c r="C23" s="27">
        <v>18745.01</v>
      </c>
      <c r="D23" s="26">
        <v>43118.62</v>
      </c>
      <c r="E23" s="26">
        <v>-45753.78</v>
      </c>
    </row>
    <row r="24" spans="1:5" ht="12.75">
      <c r="A24" s="29" t="s">
        <v>181</v>
      </c>
      <c r="B24" s="30">
        <f>SUM(B8:B23)</f>
        <v>-47726.140000000014</v>
      </c>
      <c r="C24" s="31">
        <f>SUM(C8:C23)</f>
        <v>809807.14</v>
      </c>
      <c r="D24" s="30">
        <f>D23+D22+D21+D20+D19+D18+D17+D8+D9</f>
        <v>1922624.0299999998</v>
      </c>
      <c r="E24" s="30">
        <f>SUM(E8:E23)</f>
        <v>-1160543.03</v>
      </c>
    </row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202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33" t="s">
        <v>166</v>
      </c>
      <c r="B8" s="37">
        <v>-26232.92</v>
      </c>
      <c r="C8" s="37">
        <v>159241.5</v>
      </c>
      <c r="D8" s="37">
        <v>158081.15</v>
      </c>
      <c r="E8" s="37">
        <v>-25072.569999999978</v>
      </c>
    </row>
    <row r="9" spans="1:5" ht="12.75">
      <c r="A9" s="33" t="s">
        <v>167</v>
      </c>
      <c r="B9" s="37">
        <v>-294064.88</v>
      </c>
      <c r="C9" s="37">
        <v>385287.6</v>
      </c>
      <c r="D9" s="37">
        <v>671504.12</v>
      </c>
      <c r="E9" s="37">
        <v>-580281.4</v>
      </c>
    </row>
    <row r="10" spans="1:5" ht="12.75">
      <c r="A10" s="33" t="s">
        <v>193</v>
      </c>
      <c r="B10" s="37"/>
      <c r="C10" s="37"/>
      <c r="D10" s="37">
        <v>3309.31</v>
      </c>
      <c r="E10" s="37"/>
    </row>
    <row r="11" spans="1:5" ht="12.75">
      <c r="A11" s="33" t="s">
        <v>194</v>
      </c>
      <c r="B11" s="37"/>
      <c r="C11" s="37"/>
      <c r="D11" s="37">
        <v>4984</v>
      </c>
      <c r="E11" s="37"/>
    </row>
    <row r="12" spans="1:5" ht="12.75">
      <c r="A12" s="33" t="s">
        <v>203</v>
      </c>
      <c r="B12" s="37"/>
      <c r="C12" s="37"/>
      <c r="D12" s="37">
        <v>16469.08</v>
      </c>
      <c r="E12" s="37"/>
    </row>
    <row r="13" spans="1:5" ht="12.75">
      <c r="A13" s="33" t="s">
        <v>195</v>
      </c>
      <c r="B13" s="37"/>
      <c r="C13" s="37"/>
      <c r="D13" s="37">
        <v>689.44</v>
      </c>
      <c r="E13" s="37"/>
    </row>
    <row r="14" spans="1:5" ht="12.75">
      <c r="A14" s="33" t="s">
        <v>196</v>
      </c>
      <c r="B14" s="37"/>
      <c r="C14" s="37"/>
      <c r="D14" s="37">
        <v>872.22</v>
      </c>
      <c r="E14" s="37"/>
    </row>
    <row r="15" spans="1:5" ht="15.75" customHeight="1">
      <c r="A15" s="33" t="s">
        <v>197</v>
      </c>
      <c r="B15" s="37"/>
      <c r="C15" s="37"/>
      <c r="D15" s="37">
        <v>26838</v>
      </c>
      <c r="E15" s="37"/>
    </row>
    <row r="16" spans="1:5" ht="24">
      <c r="A16" s="33" t="s">
        <v>200</v>
      </c>
      <c r="B16" s="37"/>
      <c r="C16" s="37"/>
      <c r="D16" s="37">
        <v>411.36</v>
      </c>
      <c r="E16" s="37"/>
    </row>
    <row r="17" spans="1:5" ht="12.75">
      <c r="A17" s="33" t="s">
        <v>175</v>
      </c>
      <c r="B17" s="37">
        <v>274983.52</v>
      </c>
      <c r="C17" s="37">
        <v>312051.84</v>
      </c>
      <c r="D17" s="37">
        <v>617628.37</v>
      </c>
      <c r="E17" s="37">
        <v>-30593.009999999893</v>
      </c>
    </row>
    <row r="18" spans="1:5" ht="12.75">
      <c r="A18" s="33" t="s">
        <v>176</v>
      </c>
      <c r="B18" s="37">
        <v>-5648.31</v>
      </c>
      <c r="C18" s="37">
        <v>95692.08</v>
      </c>
      <c r="D18" s="37">
        <v>92023.31</v>
      </c>
      <c r="E18" s="37">
        <v>-1979.5399999999936</v>
      </c>
    </row>
    <row r="19" spans="1:5" ht="12.75">
      <c r="A19" s="33" t="s">
        <v>177</v>
      </c>
      <c r="B19" s="37">
        <v>21824.96</v>
      </c>
      <c r="C19" s="37">
        <v>250976.7</v>
      </c>
      <c r="D19" s="37">
        <v>220347.8</v>
      </c>
      <c r="E19" s="37">
        <v>52453.860000000044</v>
      </c>
    </row>
    <row r="20" spans="1:5" ht="24">
      <c r="A20" s="33" t="s">
        <v>179</v>
      </c>
      <c r="B20" s="37">
        <v>-3462.72</v>
      </c>
      <c r="C20" s="37">
        <v>36843.06</v>
      </c>
      <c r="D20" s="37">
        <v>85876.94</v>
      </c>
      <c r="E20" s="37">
        <v>-52496.600000000006</v>
      </c>
    </row>
    <row r="21" spans="1:5" ht="12.75">
      <c r="A21" s="33" t="s">
        <v>180</v>
      </c>
      <c r="B21" s="37">
        <v>-10877.02</v>
      </c>
      <c r="C21" s="37">
        <v>33134.76</v>
      </c>
      <c r="D21" s="37">
        <v>23827.36</v>
      </c>
      <c r="E21" s="37">
        <v>-1569.619999999999</v>
      </c>
    </row>
    <row r="22" spans="1:5" ht="12.75">
      <c r="A22" s="29" t="s">
        <v>181</v>
      </c>
      <c r="B22" s="31">
        <f>SUM(B8:B21)</f>
        <v>-43477.369999999966</v>
      </c>
      <c r="C22" s="31">
        <f>SUM(C8:C21)</f>
        <v>1273227.54</v>
      </c>
      <c r="D22" s="31">
        <f>D8+D9+D17+D18+D19+D20+D21</f>
        <v>1869289.0500000003</v>
      </c>
      <c r="E22" s="31">
        <f>SUM(E8:E21)</f>
        <v>-639538.8799999999</v>
      </c>
    </row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296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-19981.21</v>
      </c>
      <c r="C8" s="27">
        <v>117581.58</v>
      </c>
      <c r="D8" s="26">
        <v>120032.46</v>
      </c>
      <c r="E8" s="26">
        <v>-22432.09000000001</v>
      </c>
    </row>
    <row r="9" spans="1:5" ht="12.75">
      <c r="A9" s="25" t="s">
        <v>167</v>
      </c>
      <c r="B9" s="26">
        <v>-311508.38</v>
      </c>
      <c r="C9" s="27">
        <v>261043.8</v>
      </c>
      <c r="D9" s="26">
        <v>598708.74</v>
      </c>
      <c r="E9" s="26">
        <v>-649173.3200000001</v>
      </c>
    </row>
    <row r="10" spans="1:5" ht="12.75">
      <c r="A10" s="25" t="s">
        <v>183</v>
      </c>
      <c r="B10" s="26"/>
      <c r="C10" s="27"/>
      <c r="D10" s="26">
        <v>3309.31</v>
      </c>
      <c r="E10" s="26"/>
    </row>
    <row r="11" spans="1:5" ht="12.75">
      <c r="A11" s="25" t="s">
        <v>194</v>
      </c>
      <c r="B11" s="26"/>
      <c r="C11" s="27"/>
      <c r="D11" s="26">
        <v>1631.88</v>
      </c>
      <c r="E11" s="26"/>
    </row>
    <row r="12" spans="1:5" ht="12.75">
      <c r="A12" s="25" t="s">
        <v>203</v>
      </c>
      <c r="B12" s="26"/>
      <c r="C12" s="27"/>
      <c r="D12" s="26">
        <v>12505.11</v>
      </c>
      <c r="E12" s="26"/>
    </row>
    <row r="13" spans="1:5" ht="12.75">
      <c r="A13" s="25" t="s">
        <v>195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662.29</v>
      </c>
      <c r="E14" s="26"/>
    </row>
    <row r="15" spans="1:5" ht="15.75" customHeight="1">
      <c r="A15" s="25" t="s">
        <v>188</v>
      </c>
      <c r="B15" s="26"/>
      <c r="C15" s="27"/>
      <c r="D15" s="26">
        <v>36938.13</v>
      </c>
      <c r="E15" s="26"/>
    </row>
    <row r="16" spans="1:5" ht="24">
      <c r="A16" s="25" t="s">
        <v>200</v>
      </c>
      <c r="B16" s="26"/>
      <c r="C16" s="27"/>
      <c r="D16" s="26">
        <v>312.37</v>
      </c>
      <c r="E16" s="26"/>
    </row>
    <row r="17" spans="1:5" ht="12.75">
      <c r="A17" s="25" t="s">
        <v>175</v>
      </c>
      <c r="B17" s="26">
        <v>207968.09</v>
      </c>
      <c r="C17" s="27">
        <v>230415.36</v>
      </c>
      <c r="D17" s="26">
        <v>387734.46</v>
      </c>
      <c r="E17" s="26">
        <v>50648.98999999993</v>
      </c>
    </row>
    <row r="18" spans="1:5" ht="12.75">
      <c r="A18" s="25" t="s">
        <v>176</v>
      </c>
      <c r="B18" s="26">
        <v>0</v>
      </c>
      <c r="C18" s="27">
        <v>70953.58</v>
      </c>
      <c r="D18" s="26">
        <v>70953.58</v>
      </c>
      <c r="E18" s="26">
        <v>0</v>
      </c>
    </row>
    <row r="19" spans="1:5" ht="12.75">
      <c r="A19" s="25" t="s">
        <v>177</v>
      </c>
      <c r="B19" s="26">
        <v>-42472.52</v>
      </c>
      <c r="C19" s="27">
        <v>128961.36</v>
      </c>
      <c r="D19" s="26">
        <v>167311.99</v>
      </c>
      <c r="E19" s="26">
        <v>-80823.15</v>
      </c>
    </row>
    <row r="20" spans="1:5" ht="24">
      <c r="A20" s="25" t="s">
        <v>179</v>
      </c>
      <c r="B20" s="26">
        <v>-10092.48</v>
      </c>
      <c r="C20" s="27">
        <v>27204.42</v>
      </c>
      <c r="D20" s="26">
        <v>37814.54</v>
      </c>
      <c r="E20" s="26">
        <v>-20702.600000000002</v>
      </c>
    </row>
    <row r="21" spans="1:5" ht="12.75">
      <c r="A21" s="25" t="s">
        <v>180</v>
      </c>
      <c r="B21" s="26">
        <v>2094.88</v>
      </c>
      <c r="C21" s="27">
        <v>23688.24</v>
      </c>
      <c r="D21" s="26">
        <v>24144.57</v>
      </c>
      <c r="E21" s="26">
        <v>1638.550000000003</v>
      </c>
    </row>
    <row r="22" spans="1:5" ht="12.75">
      <c r="A22" s="29" t="s">
        <v>181</v>
      </c>
      <c r="B22" s="30">
        <f>SUM(B8:B21)</f>
        <v>-173991.62000000002</v>
      </c>
      <c r="C22" s="31">
        <f>SUM(C8:C21)</f>
        <v>859848.34</v>
      </c>
      <c r="D22" s="30">
        <f>D21+D20+D19+D18+D17+D8+D9</f>
        <v>1406700.3399999999</v>
      </c>
      <c r="E22" s="30">
        <f>SUM(E8:E21)</f>
        <v>-720843.6200000001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297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-10605.09</v>
      </c>
      <c r="C8" s="27">
        <v>64164.36</v>
      </c>
      <c r="D8" s="26">
        <v>66418.21</v>
      </c>
      <c r="E8" s="26">
        <v>-12858.940000000002</v>
      </c>
    </row>
    <row r="9" spans="1:5" ht="12.75">
      <c r="A9" s="25" t="s">
        <v>167</v>
      </c>
      <c r="B9" s="26">
        <v>-95584.75</v>
      </c>
      <c r="C9" s="27">
        <v>154376.58</v>
      </c>
      <c r="D9" s="26">
        <v>351230.39</v>
      </c>
      <c r="E9" s="26">
        <v>-292438.56000000006</v>
      </c>
    </row>
    <row r="10" spans="1:5" ht="12.75">
      <c r="A10" s="25" t="s">
        <v>183</v>
      </c>
      <c r="B10" s="26"/>
      <c r="C10" s="27"/>
      <c r="D10" s="26">
        <v>3309.31</v>
      </c>
      <c r="E10" s="26"/>
    </row>
    <row r="11" spans="1:5" ht="12.75">
      <c r="A11" s="25" t="s">
        <v>194</v>
      </c>
      <c r="B11" s="26"/>
      <c r="C11" s="27"/>
      <c r="D11" s="26">
        <v>306.6</v>
      </c>
      <c r="E11" s="26"/>
    </row>
    <row r="12" spans="1:5" ht="12.75">
      <c r="A12" s="25" t="s">
        <v>203</v>
      </c>
      <c r="B12" s="26"/>
      <c r="C12" s="27"/>
      <c r="D12" s="26">
        <v>6919.52</v>
      </c>
      <c r="E12" s="26"/>
    </row>
    <row r="13" spans="1:5" ht="12.75">
      <c r="A13" s="25" t="s">
        <v>195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366.47</v>
      </c>
      <c r="E14" s="26"/>
    </row>
    <row r="15" spans="1:5" ht="15.75" customHeight="1">
      <c r="A15" s="25" t="s">
        <v>188</v>
      </c>
      <c r="B15" s="26"/>
      <c r="C15" s="27"/>
      <c r="D15" s="26">
        <v>55635.02</v>
      </c>
      <c r="E15" s="26"/>
    </row>
    <row r="16" spans="1:5" ht="24">
      <c r="A16" s="25" t="s">
        <v>200</v>
      </c>
      <c r="B16" s="26"/>
      <c r="C16" s="27"/>
      <c r="D16" s="26">
        <v>172.84</v>
      </c>
      <c r="E16" s="26"/>
    </row>
    <row r="17" spans="1:5" ht="12.75">
      <c r="A17" s="25" t="s">
        <v>175</v>
      </c>
      <c r="B17" s="26">
        <v>-7162.15</v>
      </c>
      <c r="C17" s="27">
        <v>125738.58</v>
      </c>
      <c r="D17" s="26">
        <v>42333.99</v>
      </c>
      <c r="E17" s="26">
        <v>76242.44</v>
      </c>
    </row>
    <row r="18" spans="1:5" ht="12.75">
      <c r="A18" s="25" t="s">
        <v>176</v>
      </c>
      <c r="B18" s="26">
        <v>-45.94</v>
      </c>
      <c r="C18" s="27">
        <v>38558.46</v>
      </c>
      <c r="D18" s="26">
        <v>38512.52</v>
      </c>
      <c r="E18" s="26">
        <v>0</v>
      </c>
    </row>
    <row r="19" spans="1:5" ht="12.75">
      <c r="A19" s="25" t="s">
        <v>177</v>
      </c>
      <c r="B19" s="26">
        <v>-2892.71</v>
      </c>
      <c r="C19" s="27">
        <v>92663.76</v>
      </c>
      <c r="D19" s="26">
        <v>92579.69</v>
      </c>
      <c r="E19" s="26">
        <v>-2808.640000000014</v>
      </c>
    </row>
    <row r="20" spans="1:5" ht="24">
      <c r="A20" s="25" t="s">
        <v>179</v>
      </c>
      <c r="B20" s="26">
        <v>-20838.71</v>
      </c>
      <c r="C20" s="27">
        <v>14845.44</v>
      </c>
      <c r="D20" s="26">
        <v>37814.54</v>
      </c>
      <c r="E20" s="26">
        <v>-43807.81</v>
      </c>
    </row>
    <row r="21" spans="1:5" ht="12.75">
      <c r="A21" s="25" t="s">
        <v>180</v>
      </c>
      <c r="B21" s="26">
        <v>-10944.1</v>
      </c>
      <c r="C21" s="27">
        <v>13233.9</v>
      </c>
      <c r="D21" s="26">
        <v>21727.45</v>
      </c>
      <c r="E21" s="26">
        <v>-19437.65</v>
      </c>
    </row>
    <row r="22" spans="1:5" ht="12.75">
      <c r="A22" s="29" t="s">
        <v>181</v>
      </c>
      <c r="B22" s="30">
        <f>SUM(B8:B21)</f>
        <v>-148073.45</v>
      </c>
      <c r="C22" s="31">
        <f>SUM(C8:C21)</f>
        <v>503581.0800000001</v>
      </c>
      <c r="D22" s="30">
        <f>D21+D20+D19+D18+D17+D8+D9</f>
        <v>650616.79</v>
      </c>
      <c r="E22" s="30">
        <f>SUM(E8:E21)</f>
        <v>-295109.1600000001</v>
      </c>
    </row>
    <row r="23" ht="15" customHeight="1"/>
    <row r="24" ht="15" customHeight="1"/>
    <row r="25" ht="15" customHeight="1"/>
    <row r="26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7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298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7">
        <v>-11062.36</v>
      </c>
      <c r="C8" s="27">
        <v>112227.12</v>
      </c>
      <c r="D8" s="26">
        <v>110910.24</v>
      </c>
      <c r="E8" s="27">
        <v>-9745.48000000001</v>
      </c>
    </row>
    <row r="9" spans="1:5" ht="12.75">
      <c r="A9" s="25" t="s">
        <v>167</v>
      </c>
      <c r="B9" s="27">
        <v>-119039.09</v>
      </c>
      <c r="C9" s="27">
        <v>271747.14</v>
      </c>
      <c r="D9" s="26">
        <v>462471.25</v>
      </c>
      <c r="E9" s="27">
        <v>-309763.19999999995</v>
      </c>
    </row>
    <row r="10" spans="1:5" ht="12.75">
      <c r="A10" s="33" t="s">
        <v>193</v>
      </c>
      <c r="B10" s="27"/>
      <c r="C10" s="27"/>
      <c r="D10" s="26">
        <v>3309.31</v>
      </c>
      <c r="E10" s="27"/>
    </row>
    <row r="11" spans="1:5" ht="12.75">
      <c r="A11" s="33" t="s">
        <v>184</v>
      </c>
      <c r="B11" s="27"/>
      <c r="C11" s="27"/>
      <c r="D11" s="26">
        <v>2130.51</v>
      </c>
      <c r="E11" s="27"/>
    </row>
    <row r="12" spans="1:5" ht="12.75">
      <c r="A12" s="33" t="s">
        <v>185</v>
      </c>
      <c r="B12" s="27"/>
      <c r="C12" s="27"/>
      <c r="D12" s="26">
        <v>11554.75</v>
      </c>
      <c r="E12" s="27"/>
    </row>
    <row r="13" spans="1:5" ht="12.75">
      <c r="A13" s="33" t="s">
        <v>186</v>
      </c>
      <c r="B13" s="27"/>
      <c r="C13" s="27"/>
      <c r="D13" s="26">
        <v>689.44</v>
      </c>
      <c r="E13" s="27"/>
    </row>
    <row r="14" spans="1:5" ht="12.75">
      <c r="A14" s="33" t="s">
        <v>187</v>
      </c>
      <c r="B14" s="27"/>
      <c r="C14" s="27"/>
      <c r="D14" s="26">
        <v>611.96</v>
      </c>
      <c r="E14" s="27"/>
    </row>
    <row r="15" spans="1:5" ht="12.75">
      <c r="A15" s="33" t="s">
        <v>197</v>
      </c>
      <c r="B15" s="27"/>
      <c r="C15" s="27"/>
      <c r="D15" s="26">
        <v>5346</v>
      </c>
      <c r="E15" s="27"/>
    </row>
    <row r="16" spans="1:5" ht="24">
      <c r="A16" s="33" t="s">
        <v>200</v>
      </c>
      <c r="B16" s="27"/>
      <c r="C16" s="27"/>
      <c r="D16" s="26">
        <v>288.62</v>
      </c>
      <c r="E16" s="27"/>
    </row>
    <row r="17" spans="1:5" ht="12.75">
      <c r="A17" s="25" t="s">
        <v>175</v>
      </c>
      <c r="B17" s="27">
        <v>-78337.48</v>
      </c>
      <c r="C17" s="27">
        <v>219922.68</v>
      </c>
      <c r="D17" s="26">
        <v>248331.07</v>
      </c>
      <c r="E17" s="27">
        <v>-106745.87</v>
      </c>
    </row>
    <row r="18" spans="1:5" ht="12.75">
      <c r="A18" s="25" t="s">
        <v>176</v>
      </c>
      <c r="B18" s="27">
        <v>58598.45</v>
      </c>
      <c r="C18" s="27">
        <v>67440.42</v>
      </c>
      <c r="D18" s="26">
        <v>70498.49</v>
      </c>
      <c r="E18" s="27">
        <v>55540.37999999999</v>
      </c>
    </row>
    <row r="19" spans="1:5" ht="12.75">
      <c r="A19" s="25" t="s">
        <v>177</v>
      </c>
      <c r="B19" s="27">
        <v>16243.13</v>
      </c>
      <c r="C19" s="27">
        <v>176879.34</v>
      </c>
      <c r="D19" s="26">
        <v>154596.84</v>
      </c>
      <c r="E19" s="27">
        <v>38525.630000000005</v>
      </c>
    </row>
    <row r="20" spans="1:5" ht="12.75">
      <c r="A20" s="25" t="s">
        <v>178</v>
      </c>
      <c r="B20" s="27">
        <v>0</v>
      </c>
      <c r="C20" s="27">
        <v>465.12</v>
      </c>
      <c r="D20" s="26">
        <v>465.12</v>
      </c>
      <c r="E20" s="27">
        <v>0</v>
      </c>
    </row>
    <row r="21" spans="1:5" ht="24">
      <c r="A21" s="25" t="s">
        <v>179</v>
      </c>
      <c r="B21" s="27">
        <v>-9992.37</v>
      </c>
      <c r="C21" s="27">
        <v>25965.6</v>
      </c>
      <c r="D21" s="26">
        <v>37814.54</v>
      </c>
      <c r="E21" s="27">
        <v>-21841.310000000005</v>
      </c>
    </row>
    <row r="22" spans="1:5" ht="12.75">
      <c r="A22" s="25" t="s">
        <v>211</v>
      </c>
      <c r="B22" s="27">
        <v>44261.01</v>
      </c>
      <c r="C22" s="27">
        <v>85858.68</v>
      </c>
      <c r="D22" s="26">
        <v>105950.21</v>
      </c>
      <c r="E22" s="27">
        <v>24169.479999999996</v>
      </c>
    </row>
    <row r="23" spans="1:5" ht="12.75">
      <c r="A23" s="25" t="s">
        <v>180</v>
      </c>
      <c r="B23" s="27">
        <v>-8779.63</v>
      </c>
      <c r="C23" s="27">
        <v>23351.64</v>
      </c>
      <c r="D23" s="26">
        <v>20835.81</v>
      </c>
      <c r="E23" s="27">
        <v>-6263.800000000001</v>
      </c>
    </row>
    <row r="24" spans="1:5" ht="12.75">
      <c r="A24" s="29" t="s">
        <v>181</v>
      </c>
      <c r="B24" s="31">
        <f>SUM(B7:B23)</f>
        <v>-108108.33999999997</v>
      </c>
      <c r="C24" s="31">
        <f>SUM(C8:C23)</f>
        <v>983857.7399999999</v>
      </c>
      <c r="D24" s="30">
        <f>D23+D22+D21+D20+D19+D18+D17+D8+D9</f>
        <v>1211873.57</v>
      </c>
      <c r="E24" s="31">
        <f>SUM(E8:E23)</f>
        <v>-336124.1699999999</v>
      </c>
    </row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299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-14240.06</v>
      </c>
      <c r="C8" s="27">
        <v>99054.06</v>
      </c>
      <c r="D8" s="32">
        <v>100834.66</v>
      </c>
      <c r="E8" s="26">
        <v>-16020.660000000003</v>
      </c>
    </row>
    <row r="9" spans="1:5" ht="12.75">
      <c r="A9" s="25" t="s">
        <v>167</v>
      </c>
      <c r="B9" s="26">
        <v>-142139.06</v>
      </c>
      <c r="C9" s="27">
        <v>244029.9</v>
      </c>
      <c r="D9" s="26">
        <v>448416.78</v>
      </c>
      <c r="E9" s="26">
        <v>-346525.94000000006</v>
      </c>
    </row>
    <row r="10" spans="1:5" ht="12.75">
      <c r="A10" s="33" t="s">
        <v>183</v>
      </c>
      <c r="B10" s="26"/>
      <c r="C10" s="27"/>
      <c r="D10" s="26">
        <v>3309.31</v>
      </c>
      <c r="E10" s="26"/>
    </row>
    <row r="11" spans="1:5" ht="12.75">
      <c r="A11" s="33" t="s">
        <v>184</v>
      </c>
      <c r="B11" s="26"/>
      <c r="C11" s="27"/>
      <c r="D11" s="26">
        <v>689.85</v>
      </c>
      <c r="E11" s="26"/>
    </row>
    <row r="12" spans="1:5" ht="12.75">
      <c r="A12" s="33" t="s">
        <v>203</v>
      </c>
      <c r="B12" s="26"/>
      <c r="C12" s="27"/>
      <c r="D12" s="26">
        <v>10516.14</v>
      </c>
      <c r="E12" s="26"/>
    </row>
    <row r="13" spans="1:5" ht="12.75">
      <c r="A13" s="33" t="s">
        <v>186</v>
      </c>
      <c r="B13" s="26"/>
      <c r="C13" s="27"/>
      <c r="D13" s="26">
        <v>689.44</v>
      </c>
      <c r="E13" s="26"/>
    </row>
    <row r="14" spans="1:5" ht="15.75" customHeight="1">
      <c r="A14" s="33" t="s">
        <v>196</v>
      </c>
      <c r="B14" s="26"/>
      <c r="C14" s="27"/>
      <c r="D14" s="26">
        <v>558.2</v>
      </c>
      <c r="E14" s="26"/>
    </row>
    <row r="15" spans="1:5" ht="12.75">
      <c r="A15" s="33" t="s">
        <v>188</v>
      </c>
      <c r="B15" s="26"/>
      <c r="C15" s="27"/>
      <c r="D15" s="26">
        <v>25083</v>
      </c>
      <c r="E15" s="26"/>
    </row>
    <row r="16" spans="1:5" ht="24">
      <c r="A16" s="33" t="s">
        <v>189</v>
      </c>
      <c r="B16" s="26"/>
      <c r="C16" s="27"/>
      <c r="D16" s="26">
        <v>262.4</v>
      </c>
      <c r="E16" s="26"/>
    </row>
    <row r="17" spans="1:5" ht="12.75">
      <c r="A17" s="25" t="s">
        <v>175</v>
      </c>
      <c r="B17" s="26">
        <v>78434.71</v>
      </c>
      <c r="C17" s="27">
        <v>194108.64</v>
      </c>
      <c r="D17" s="26">
        <v>13814</v>
      </c>
      <c r="E17" s="26">
        <v>258729.35000000003</v>
      </c>
    </row>
    <row r="18" spans="1:5" ht="12.75">
      <c r="A18" s="25" t="s">
        <v>176</v>
      </c>
      <c r="B18" s="26">
        <v>-1518.26</v>
      </c>
      <c r="C18" s="27">
        <v>58588.86</v>
      </c>
      <c r="D18" s="26">
        <v>57968.6</v>
      </c>
      <c r="E18" s="26">
        <v>-898</v>
      </c>
    </row>
    <row r="19" spans="1:5" ht="12.75">
      <c r="A19" s="25" t="s">
        <v>177</v>
      </c>
      <c r="B19" s="26">
        <v>10256.33</v>
      </c>
      <c r="C19" s="27">
        <v>156117.9</v>
      </c>
      <c r="D19" s="26">
        <v>140552.54</v>
      </c>
      <c r="E19" s="26">
        <v>25821.689999999973</v>
      </c>
    </row>
    <row r="20" spans="1:5" ht="24">
      <c r="A20" s="25" t="s">
        <v>179</v>
      </c>
      <c r="B20" s="26">
        <v>-13375.45</v>
      </c>
      <c r="C20" s="27">
        <v>22917.96</v>
      </c>
      <c r="D20" s="26">
        <v>37814.54</v>
      </c>
      <c r="E20" s="26">
        <v>-28272.030000000002</v>
      </c>
    </row>
    <row r="21" spans="1:5" ht="12.75">
      <c r="A21" s="25" t="s">
        <v>180</v>
      </c>
      <c r="B21" s="26">
        <v>-16827.88</v>
      </c>
      <c r="C21" s="27">
        <v>20610.12</v>
      </c>
      <c r="D21" s="26">
        <v>40381.49</v>
      </c>
      <c r="E21" s="26">
        <v>-36599.25</v>
      </c>
    </row>
    <row r="22" spans="1:5" ht="12.75">
      <c r="A22" s="29" t="s">
        <v>181</v>
      </c>
      <c r="B22" s="30">
        <f>SUM(B8:B21)</f>
        <v>-99409.66999999998</v>
      </c>
      <c r="C22" s="31">
        <f>SUM(C8:C21)</f>
        <v>795427.44</v>
      </c>
      <c r="D22" s="30">
        <f>D21+D20+D19+D18+D17+D9+D8</f>
        <v>839782.61</v>
      </c>
      <c r="E22" s="30">
        <f>SUM(E8:E21)</f>
        <v>-143764.84000000008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300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-64168.57</v>
      </c>
      <c r="C8" s="27">
        <v>425791.26</v>
      </c>
      <c r="D8" s="26">
        <v>429485.43</v>
      </c>
      <c r="E8" s="26">
        <v>-67862.73999999999</v>
      </c>
    </row>
    <row r="9" spans="1:5" ht="12.75">
      <c r="A9" s="25" t="s">
        <v>167</v>
      </c>
      <c r="B9" s="26">
        <v>-608137.96</v>
      </c>
      <c r="C9" s="27">
        <v>1033456.32</v>
      </c>
      <c r="D9" s="26">
        <v>1743116.35</v>
      </c>
      <c r="E9" s="26">
        <v>-1317797.9900000002</v>
      </c>
    </row>
    <row r="10" spans="1:5" ht="12.75">
      <c r="A10" s="33" t="s">
        <v>193</v>
      </c>
      <c r="B10" s="26"/>
      <c r="C10" s="27"/>
      <c r="D10" s="26">
        <v>5628.27</v>
      </c>
      <c r="E10" s="26"/>
    </row>
    <row r="11" spans="1:5" ht="12.75">
      <c r="A11" s="33" t="s">
        <v>194</v>
      </c>
      <c r="B11" s="26"/>
      <c r="C11" s="27"/>
      <c r="D11" s="26">
        <v>10471.23</v>
      </c>
      <c r="E11" s="26"/>
    </row>
    <row r="12" spans="1:5" ht="12.75">
      <c r="A12" s="33" t="s">
        <v>185</v>
      </c>
      <c r="B12" s="26"/>
      <c r="C12" s="27"/>
      <c r="D12" s="26">
        <v>44744.27</v>
      </c>
      <c r="E12" s="26"/>
    </row>
    <row r="13" spans="1:5" ht="12.75">
      <c r="A13" s="33" t="s">
        <v>195</v>
      </c>
      <c r="B13" s="26"/>
      <c r="C13" s="27"/>
      <c r="D13" s="26">
        <v>689.44</v>
      </c>
      <c r="E13" s="26"/>
    </row>
    <row r="14" spans="1:5" ht="12.75">
      <c r="A14" s="33" t="s">
        <v>187</v>
      </c>
      <c r="B14" s="26"/>
      <c r="C14" s="27"/>
      <c r="D14" s="26">
        <v>2369.73</v>
      </c>
      <c r="E14" s="26"/>
    </row>
    <row r="15" spans="1:5" ht="24">
      <c r="A15" s="33" t="s">
        <v>189</v>
      </c>
      <c r="B15" s="26"/>
      <c r="C15" s="27"/>
      <c r="D15" s="26">
        <v>1117.63</v>
      </c>
      <c r="E15" s="26"/>
    </row>
    <row r="16" spans="1:5" ht="12.75">
      <c r="A16" s="25" t="s">
        <v>175</v>
      </c>
      <c r="B16" s="26">
        <v>586279.4</v>
      </c>
      <c r="C16" s="27">
        <v>834388.8</v>
      </c>
      <c r="D16" s="26">
        <v>167214.87</v>
      </c>
      <c r="E16" s="26">
        <v>1253453.33</v>
      </c>
    </row>
    <row r="17" spans="1:5" ht="12.75">
      <c r="A17" s="25" t="s">
        <v>176</v>
      </c>
      <c r="B17" s="26">
        <v>-6704.64</v>
      </c>
      <c r="C17" s="27">
        <v>256742.24</v>
      </c>
      <c r="D17" s="26">
        <v>254740.24</v>
      </c>
      <c r="E17" s="26">
        <v>-4702.640000000014</v>
      </c>
    </row>
    <row r="18" spans="1:5" ht="12.75">
      <c r="A18" s="25" t="s">
        <v>210</v>
      </c>
      <c r="B18" s="26"/>
      <c r="C18" s="27">
        <v>212091.96</v>
      </c>
      <c r="D18" s="26">
        <v>212091.96</v>
      </c>
      <c r="E18" s="26">
        <v>0</v>
      </c>
    </row>
    <row r="19" spans="1:5" ht="12.75">
      <c r="A19" s="25" t="s">
        <v>177</v>
      </c>
      <c r="B19" s="26">
        <v>49575.73</v>
      </c>
      <c r="C19" s="27">
        <v>671080.68</v>
      </c>
      <c r="D19" s="26">
        <v>598655.54</v>
      </c>
      <c r="E19" s="26">
        <v>122000.87</v>
      </c>
    </row>
    <row r="20" spans="1:5" ht="24">
      <c r="A20" s="25" t="s">
        <v>179</v>
      </c>
      <c r="B20" s="26">
        <v>53322.9</v>
      </c>
      <c r="C20" s="27">
        <v>98513.58</v>
      </c>
      <c r="D20" s="26">
        <v>38895.54</v>
      </c>
      <c r="E20" s="26">
        <v>112940.94</v>
      </c>
    </row>
    <row r="21" spans="1:5" ht="12.75">
      <c r="A21" s="25" t="s">
        <v>211</v>
      </c>
      <c r="B21" s="26">
        <v>52874.64</v>
      </c>
      <c r="C21" s="27">
        <v>192604.8</v>
      </c>
      <c r="D21" s="26">
        <v>181550.23</v>
      </c>
      <c r="E21" s="26">
        <v>63929.20999999999</v>
      </c>
    </row>
    <row r="22" spans="1:5" ht="12.75">
      <c r="A22" s="25" t="s">
        <v>180</v>
      </c>
      <c r="B22" s="26">
        <v>84859.43</v>
      </c>
      <c r="C22" s="27">
        <v>88596.48</v>
      </c>
      <c r="D22" s="26">
        <v>72323.52</v>
      </c>
      <c r="E22" s="26">
        <v>101132.38999999997</v>
      </c>
    </row>
    <row r="23" spans="1:5" ht="12.75">
      <c r="A23" s="29" t="s">
        <v>181</v>
      </c>
      <c r="B23" s="30">
        <f>SUM(B8:B22)</f>
        <v>147900.9300000001</v>
      </c>
      <c r="C23" s="31">
        <f>SUM(C8:C22)</f>
        <v>3813266.12</v>
      </c>
      <c r="D23" s="30">
        <f>D22+D21+D20+D19+D18+D17+D16+D8+D9</f>
        <v>3698073.6799999997</v>
      </c>
      <c r="E23" s="30">
        <f>SUM(E8:E22)</f>
        <v>263093.3699999998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2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301</v>
      </c>
      <c r="C4" s="61"/>
      <c r="D4" s="61"/>
      <c r="E4" s="19"/>
    </row>
    <row r="5" spans="1:5" ht="12.75">
      <c r="A5" s="18" t="s">
        <v>159</v>
      </c>
      <c r="B5" s="20" t="s">
        <v>215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-5565.28</v>
      </c>
      <c r="C8" s="27">
        <v>27498.23</v>
      </c>
      <c r="D8" s="26">
        <v>27299.46</v>
      </c>
      <c r="E8" s="26">
        <v>-5366.509999999998</v>
      </c>
    </row>
    <row r="9" spans="1:5" ht="12.75">
      <c r="A9" s="25" t="s">
        <v>167</v>
      </c>
      <c r="B9" s="26">
        <v>-20202.92</v>
      </c>
      <c r="C9" s="27">
        <v>65072.23</v>
      </c>
      <c r="D9" s="26">
        <v>127853.83</v>
      </c>
      <c r="E9" s="26">
        <v>-82984.51999999999</v>
      </c>
    </row>
    <row r="10" spans="1:5" ht="12.75">
      <c r="A10" s="33" t="s">
        <v>193</v>
      </c>
      <c r="B10" s="26"/>
      <c r="C10" s="27"/>
      <c r="D10" s="26">
        <v>3309.31</v>
      </c>
      <c r="E10" s="26"/>
    </row>
    <row r="11" spans="1:5" ht="12.75">
      <c r="A11" s="33" t="s">
        <v>194</v>
      </c>
      <c r="B11" s="26"/>
      <c r="C11" s="27"/>
      <c r="D11" s="26">
        <v>137.97</v>
      </c>
      <c r="E11" s="26"/>
    </row>
    <row r="12" spans="1:5" ht="12.75">
      <c r="A12" s="33" t="s">
        <v>185</v>
      </c>
      <c r="B12" s="26"/>
      <c r="C12" s="27"/>
      <c r="D12" s="26">
        <v>2844.17</v>
      </c>
      <c r="E12" s="26"/>
    </row>
    <row r="13" spans="1:5" ht="12.75">
      <c r="A13" s="33" t="s">
        <v>186</v>
      </c>
      <c r="B13" s="26"/>
      <c r="C13" s="27"/>
      <c r="D13" s="26">
        <v>689.44</v>
      </c>
      <c r="E13" s="26"/>
    </row>
    <row r="14" spans="1:5" ht="12.75">
      <c r="A14" s="33" t="s">
        <v>196</v>
      </c>
      <c r="B14" s="26"/>
      <c r="C14" s="27"/>
      <c r="D14" s="26">
        <v>150.65</v>
      </c>
      <c r="E14" s="26"/>
    </row>
    <row r="15" spans="1:5" ht="15.75" customHeight="1">
      <c r="A15" s="33" t="s">
        <v>197</v>
      </c>
      <c r="B15" s="26"/>
      <c r="C15" s="27"/>
      <c r="D15" s="26">
        <v>9180</v>
      </c>
      <c r="E15" s="26"/>
    </row>
    <row r="16" spans="1:5" ht="24">
      <c r="A16" s="33" t="s">
        <v>200</v>
      </c>
      <c r="B16" s="26"/>
      <c r="C16" s="27"/>
      <c r="D16" s="26">
        <v>71.04</v>
      </c>
      <c r="E16" s="26"/>
    </row>
    <row r="17" spans="1:5" ht="12.75">
      <c r="A17" s="25" t="s">
        <v>175</v>
      </c>
      <c r="B17" s="26">
        <v>93400.01</v>
      </c>
      <c r="C17" s="27">
        <v>53901</v>
      </c>
      <c r="D17" s="26">
        <v>259403.87</v>
      </c>
      <c r="E17" s="26">
        <v>-112102.85999999999</v>
      </c>
    </row>
    <row r="18" spans="1:5" ht="12.75">
      <c r="A18" s="25" t="s">
        <v>176</v>
      </c>
      <c r="B18" s="26">
        <v>-970.2</v>
      </c>
      <c r="C18" s="27">
        <v>16527.98</v>
      </c>
      <c r="D18" s="26">
        <v>15557.78</v>
      </c>
      <c r="E18" s="26">
        <v>0</v>
      </c>
    </row>
    <row r="19" spans="1:5" ht="12.75">
      <c r="A19" s="25" t="s">
        <v>177</v>
      </c>
      <c r="B19" s="26">
        <v>-3521.65</v>
      </c>
      <c r="C19" s="27">
        <v>37737.02</v>
      </c>
      <c r="D19" s="26">
        <v>38052.49</v>
      </c>
      <c r="E19" s="26">
        <v>-3837.1200000000026</v>
      </c>
    </row>
    <row r="20" spans="1:5" ht="24">
      <c r="A20" s="25" t="s">
        <v>179</v>
      </c>
      <c r="B20" s="26">
        <v>-29131.72</v>
      </c>
      <c r="C20" s="27">
        <v>6361.42</v>
      </c>
      <c r="D20" s="26">
        <v>37814.54</v>
      </c>
      <c r="E20" s="26">
        <v>-60584.84</v>
      </c>
    </row>
    <row r="21" spans="1:5" ht="12.75">
      <c r="A21" s="25" t="s">
        <v>180</v>
      </c>
      <c r="B21" s="26">
        <v>3172.84</v>
      </c>
      <c r="C21" s="27">
        <v>5626.82</v>
      </c>
      <c r="D21" s="26">
        <v>1383.54</v>
      </c>
      <c r="E21" s="26">
        <v>7416.12</v>
      </c>
    </row>
    <row r="22" spans="1:5" ht="12.75">
      <c r="A22" s="29" t="s">
        <v>181</v>
      </c>
      <c r="B22" s="30">
        <f>SUM(B8:B21)</f>
        <v>37181.08</v>
      </c>
      <c r="C22" s="31">
        <f>SUM(C8:C21)</f>
        <v>212724.70000000004</v>
      </c>
      <c r="D22" s="30">
        <f>D21+D20+D19+D18+D17+D8+D9</f>
        <v>507365.51</v>
      </c>
      <c r="E22" s="30">
        <f>SUM(E8:E21)</f>
        <v>-257459.72999999998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302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-20617.76</v>
      </c>
      <c r="C8" s="27">
        <v>200851.47</v>
      </c>
      <c r="D8" s="26">
        <v>204055.67</v>
      </c>
      <c r="E8" s="26">
        <v>-23821.96000000002</v>
      </c>
    </row>
    <row r="9" spans="1:5" ht="12.75">
      <c r="A9" s="25" t="s">
        <v>167</v>
      </c>
      <c r="B9" s="26">
        <v>-411595.03</v>
      </c>
      <c r="C9" s="27">
        <v>463777.87</v>
      </c>
      <c r="D9" s="26">
        <v>885602.41</v>
      </c>
      <c r="E9" s="26">
        <v>-833419.57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194</v>
      </c>
      <c r="B11" s="26"/>
      <c r="C11" s="27"/>
      <c r="D11" s="26">
        <v>3671.73</v>
      </c>
      <c r="E11" s="26"/>
    </row>
    <row r="12" spans="1:5" ht="12.75">
      <c r="A12" s="25" t="s">
        <v>185</v>
      </c>
      <c r="B12" s="26"/>
      <c r="C12" s="27"/>
      <c r="D12" s="26">
        <v>21300.25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1132.78</v>
      </c>
      <c r="E14" s="26"/>
    </row>
    <row r="15" spans="1:5" ht="15.75" customHeight="1">
      <c r="A15" s="25" t="s">
        <v>197</v>
      </c>
      <c r="B15" s="26"/>
      <c r="C15" s="27"/>
      <c r="D15" s="26">
        <v>18954</v>
      </c>
      <c r="E15" s="26"/>
    </row>
    <row r="16" spans="1:5" ht="24">
      <c r="A16" s="25" t="s">
        <v>200</v>
      </c>
      <c r="B16" s="26"/>
      <c r="C16" s="27"/>
      <c r="D16" s="26">
        <v>531</v>
      </c>
      <c r="E16" s="26"/>
    </row>
    <row r="17" spans="1:5" ht="12.75">
      <c r="A17" s="25" t="s">
        <v>175</v>
      </c>
      <c r="B17" s="26">
        <v>335734.48</v>
      </c>
      <c r="C17" s="27">
        <v>369604.68</v>
      </c>
      <c r="D17" s="26">
        <v>2158</v>
      </c>
      <c r="E17" s="26">
        <v>703181.1599999999</v>
      </c>
    </row>
    <row r="18" spans="1:5" ht="12.75">
      <c r="A18" s="25" t="s">
        <v>176</v>
      </c>
      <c r="B18" s="26">
        <v>-69876.9</v>
      </c>
      <c r="C18" s="27">
        <v>11770.26</v>
      </c>
      <c r="D18" s="26">
        <v>10659.26</v>
      </c>
      <c r="E18" s="26">
        <v>-68765.9</v>
      </c>
    </row>
    <row r="19" spans="1:5" ht="12.75">
      <c r="A19" s="25" t="s">
        <v>177</v>
      </c>
      <c r="B19" s="26">
        <v>-3555.68</v>
      </c>
      <c r="C19" s="27">
        <v>285688.18</v>
      </c>
      <c r="D19" s="26">
        <v>284431.71</v>
      </c>
      <c r="E19" s="26">
        <v>-2299.210000000021</v>
      </c>
    </row>
    <row r="20" spans="1:5" ht="12.75">
      <c r="A20" s="25" t="s">
        <v>178</v>
      </c>
      <c r="B20" s="26"/>
      <c r="C20" s="27">
        <v>126.84</v>
      </c>
      <c r="D20" s="26">
        <v>126.84</v>
      </c>
      <c r="E20" s="26">
        <v>0</v>
      </c>
    </row>
    <row r="21" spans="1:5" ht="24">
      <c r="A21" s="25" t="s">
        <v>179</v>
      </c>
      <c r="B21" s="26">
        <v>2907.15</v>
      </c>
      <c r="C21" s="27">
        <v>42875.64</v>
      </c>
      <c r="D21" s="26">
        <v>37814.54</v>
      </c>
      <c r="E21" s="26">
        <v>7968.25</v>
      </c>
    </row>
    <row r="22" spans="1:5" ht="12.75">
      <c r="A22" s="25" t="s">
        <v>180</v>
      </c>
      <c r="B22" s="26">
        <v>18177.34</v>
      </c>
      <c r="C22" s="27">
        <v>40739.85</v>
      </c>
      <c r="D22" s="26">
        <v>5534.19</v>
      </c>
      <c r="E22" s="26">
        <v>53383</v>
      </c>
    </row>
    <row r="23" spans="1:5" ht="12.75">
      <c r="A23" s="29" t="s">
        <v>181</v>
      </c>
      <c r="B23" s="30">
        <f>SUM(B8:B22)</f>
        <v>-148826.40000000005</v>
      </c>
      <c r="C23" s="31">
        <f>SUM(C8:C22)</f>
        <v>1415434.79</v>
      </c>
      <c r="D23" s="30">
        <f>D22+D21+D20+D19+D18+D17+D9+D8</f>
        <v>1430382.62</v>
      </c>
      <c r="E23" s="30">
        <f>SUM(E8:E22)</f>
        <v>-163774.23000000013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5">
      <selection activeCell="D23" sqref="D23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303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-15808.96</v>
      </c>
      <c r="C8" s="27">
        <v>112359.96</v>
      </c>
      <c r="D8" s="26">
        <v>109782.4</v>
      </c>
      <c r="E8" s="26">
        <v>-13231.399999999994</v>
      </c>
    </row>
    <row r="9" spans="1:5" ht="12.75">
      <c r="A9" s="25" t="s">
        <v>167</v>
      </c>
      <c r="B9" s="26">
        <v>-311372.76</v>
      </c>
      <c r="C9" s="27">
        <v>256710.13</v>
      </c>
      <c r="D9" s="26">
        <v>484676.41</v>
      </c>
      <c r="E9" s="26">
        <v>-539339.04</v>
      </c>
    </row>
    <row r="10" spans="1:5" ht="12.75">
      <c r="A10" s="25" t="s">
        <v>193</v>
      </c>
      <c r="B10" s="26"/>
      <c r="C10" s="27"/>
      <c r="D10" s="26">
        <v>3309.31</v>
      </c>
      <c r="E10" s="26"/>
    </row>
    <row r="11" spans="1:5" ht="12.75">
      <c r="A11" s="25" t="s">
        <v>194</v>
      </c>
      <c r="B11" s="26"/>
      <c r="C11" s="27"/>
      <c r="D11" s="26">
        <v>1722.54</v>
      </c>
      <c r="E11" s="26"/>
    </row>
    <row r="12" spans="1:5" ht="12.75">
      <c r="A12" s="25" t="s">
        <v>185</v>
      </c>
      <c r="B12" s="26"/>
      <c r="C12" s="27"/>
      <c r="D12" s="26">
        <v>11437.25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605.74</v>
      </c>
      <c r="E14" s="26"/>
    </row>
    <row r="15" spans="1:5" ht="15.75" customHeight="1">
      <c r="A15" s="25" t="s">
        <v>197</v>
      </c>
      <c r="B15" s="26"/>
      <c r="C15" s="27"/>
      <c r="D15" s="26">
        <v>13149</v>
      </c>
      <c r="E15" s="26"/>
    </row>
    <row r="16" spans="1:5" ht="24">
      <c r="A16" s="25" t="s">
        <v>200</v>
      </c>
      <c r="B16" s="26"/>
      <c r="C16" s="27"/>
      <c r="D16" s="26">
        <v>285.68</v>
      </c>
      <c r="E16" s="26"/>
    </row>
    <row r="17" spans="1:5" ht="12.75">
      <c r="A17" s="25" t="s">
        <v>175</v>
      </c>
      <c r="B17" s="26">
        <v>-11605.55</v>
      </c>
      <c r="C17" s="27">
        <v>220182.24</v>
      </c>
      <c r="D17" s="26">
        <v>18149.9</v>
      </c>
      <c r="E17" s="26">
        <v>190426.79</v>
      </c>
    </row>
    <row r="18" spans="1:5" ht="12.75">
      <c r="A18" s="25" t="s">
        <v>176</v>
      </c>
      <c r="B18" s="26">
        <v>-1749.07</v>
      </c>
      <c r="C18" s="27">
        <v>67520.22</v>
      </c>
      <c r="D18" s="26">
        <v>65771.15</v>
      </c>
      <c r="E18" s="26">
        <v>0</v>
      </c>
    </row>
    <row r="19" spans="1:5" ht="12.75">
      <c r="A19" s="25" t="s">
        <v>177</v>
      </c>
      <c r="B19" s="26">
        <v>-15764.15</v>
      </c>
      <c r="C19" s="27">
        <v>141955.38</v>
      </c>
      <c r="D19" s="26">
        <v>153024.65</v>
      </c>
      <c r="E19" s="26">
        <v>-26833.419999999984</v>
      </c>
    </row>
    <row r="20" spans="1:5" ht="24">
      <c r="A20" s="25" t="s">
        <v>179</v>
      </c>
      <c r="B20" s="26">
        <v>-11689.75</v>
      </c>
      <c r="C20" s="27">
        <v>25996.43</v>
      </c>
      <c r="D20" s="26">
        <v>37814.54</v>
      </c>
      <c r="E20" s="26">
        <v>-23507.86</v>
      </c>
    </row>
    <row r="21" spans="1:5" ht="12.75">
      <c r="A21" s="25" t="s">
        <v>180</v>
      </c>
      <c r="B21" s="26">
        <v>-883.24</v>
      </c>
      <c r="C21" s="27">
        <v>22255.08</v>
      </c>
      <c r="D21" s="26">
        <v>16807.86</v>
      </c>
      <c r="E21" s="26">
        <v>4563.98</v>
      </c>
    </row>
    <row r="22" spans="1:5" ht="12.75">
      <c r="A22" s="29" t="s">
        <v>181</v>
      </c>
      <c r="B22" s="30">
        <f>SUM(B8:B21)</f>
        <v>-368873.48000000004</v>
      </c>
      <c r="C22" s="31">
        <f>SUM(C8:C21)</f>
        <v>846979.4400000001</v>
      </c>
      <c r="D22" s="30">
        <f>D21+D20+D18+D17+D8+D9+D19</f>
        <v>886026.91</v>
      </c>
      <c r="E22" s="30">
        <f>SUM(E8:E21)</f>
        <v>-407920.95</v>
      </c>
    </row>
    <row r="23" ht="15" customHeight="1"/>
    <row r="24" ht="15" customHeight="1"/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304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-58048.77</v>
      </c>
      <c r="C8" s="27">
        <v>313239.09</v>
      </c>
      <c r="D8" s="26">
        <v>341256.57</v>
      </c>
      <c r="E8" s="26">
        <v>-86066.24999999997</v>
      </c>
    </row>
    <row r="9" spans="1:5" ht="12.75">
      <c r="A9" s="25" t="s">
        <v>167</v>
      </c>
      <c r="B9" s="26">
        <v>-324899.28</v>
      </c>
      <c r="C9" s="27">
        <v>744502.79</v>
      </c>
      <c r="D9" s="26">
        <v>1501868.77</v>
      </c>
      <c r="E9" s="26">
        <v>-1082265.26</v>
      </c>
    </row>
    <row r="10" spans="1:5" ht="12.75">
      <c r="A10" s="33" t="s">
        <v>193</v>
      </c>
      <c r="B10" s="26"/>
      <c r="C10" s="27"/>
      <c r="D10" s="26">
        <v>5628.27</v>
      </c>
      <c r="E10" s="26"/>
    </row>
    <row r="11" spans="1:5" ht="12.75">
      <c r="A11" s="25" t="s">
        <v>194</v>
      </c>
      <c r="B11" s="26"/>
      <c r="C11" s="27"/>
      <c r="D11" s="26">
        <v>1747.62</v>
      </c>
      <c r="E11" s="26"/>
    </row>
    <row r="12" spans="1:5" ht="12.75">
      <c r="A12" s="25" t="s">
        <v>185</v>
      </c>
      <c r="B12" s="26"/>
      <c r="C12" s="27"/>
      <c r="D12" s="26">
        <v>35552.53</v>
      </c>
      <c r="E12" s="26"/>
    </row>
    <row r="13" spans="1:5" ht="12.75">
      <c r="A13" s="25" t="s">
        <v>186</v>
      </c>
      <c r="B13" s="26"/>
      <c r="C13" s="27"/>
      <c r="D13" s="26">
        <v>689.44</v>
      </c>
      <c r="E13" s="26"/>
    </row>
    <row r="14" spans="1:5" ht="12.75">
      <c r="A14" s="25" t="s">
        <v>196</v>
      </c>
      <c r="B14" s="26"/>
      <c r="C14" s="27"/>
      <c r="D14" s="26">
        <v>1882.92</v>
      </c>
      <c r="E14" s="26"/>
    </row>
    <row r="15" spans="1:5" ht="15.75" customHeight="1">
      <c r="A15" s="25" t="s">
        <v>197</v>
      </c>
      <c r="B15" s="26"/>
      <c r="C15" s="27"/>
      <c r="D15" s="26">
        <v>118625.27</v>
      </c>
      <c r="E15" s="26"/>
    </row>
    <row r="16" spans="1:5" ht="24">
      <c r="A16" s="25" t="s">
        <v>200</v>
      </c>
      <c r="B16" s="26"/>
      <c r="C16" s="27"/>
      <c r="D16" s="26">
        <v>888.03</v>
      </c>
      <c r="E16" s="26"/>
    </row>
    <row r="17" spans="1:5" ht="12.75">
      <c r="A17" s="25" t="s">
        <v>175</v>
      </c>
      <c r="B17" s="26">
        <v>-130565.9</v>
      </c>
      <c r="C17" s="27">
        <v>613830.51</v>
      </c>
      <c r="D17" s="26">
        <v>1013095.05</v>
      </c>
      <c r="E17" s="26">
        <v>-529830.4400000001</v>
      </c>
    </row>
    <row r="18" spans="1:5" ht="12.75">
      <c r="A18" s="25" t="s">
        <v>176</v>
      </c>
      <c r="B18" s="26">
        <v>-2636.69</v>
      </c>
      <c r="C18" s="27">
        <v>188234.59</v>
      </c>
      <c r="D18" s="26">
        <v>186598.2</v>
      </c>
      <c r="E18" s="26">
        <v>-1000.3000000000175</v>
      </c>
    </row>
    <row r="19" spans="1:5" ht="12.75">
      <c r="A19" s="25" t="s">
        <v>210</v>
      </c>
      <c r="B19" s="26">
        <v>0</v>
      </c>
      <c r="C19" s="27">
        <v>94181.74</v>
      </c>
      <c r="D19" s="26">
        <v>94181.74</v>
      </c>
      <c r="E19" s="26">
        <v>0</v>
      </c>
    </row>
    <row r="20" spans="1:5" ht="12.75">
      <c r="A20" s="25" t="s">
        <v>177</v>
      </c>
      <c r="B20" s="26">
        <v>-30541.25</v>
      </c>
      <c r="C20" s="27">
        <v>443922.99</v>
      </c>
      <c r="D20" s="26">
        <v>475674.29</v>
      </c>
      <c r="E20" s="26">
        <v>-62292.54999999999</v>
      </c>
    </row>
    <row r="21" spans="1:5" ht="24">
      <c r="A21" s="25" t="s">
        <v>179</v>
      </c>
      <c r="B21" s="26">
        <v>28084.11</v>
      </c>
      <c r="C21" s="27">
        <v>71682.85</v>
      </c>
      <c r="D21" s="26">
        <v>37814.54</v>
      </c>
      <c r="E21" s="26">
        <v>61952.420000000006</v>
      </c>
    </row>
    <row r="22" spans="1:5" ht="12.75">
      <c r="A22" s="25" t="s">
        <v>211</v>
      </c>
      <c r="B22" s="26">
        <v>111643.05</v>
      </c>
      <c r="C22" s="27">
        <v>293465.74</v>
      </c>
      <c r="D22" s="26">
        <v>207980.27</v>
      </c>
      <c r="E22" s="26">
        <v>197128.52</v>
      </c>
    </row>
    <row r="23" spans="1:5" ht="12.75">
      <c r="A23" s="25" t="s">
        <v>180</v>
      </c>
      <c r="B23" s="26">
        <v>89528.24</v>
      </c>
      <c r="C23" s="27">
        <v>64491.06</v>
      </c>
      <c r="D23" s="26">
        <v>20563.36</v>
      </c>
      <c r="E23" s="26">
        <v>133455.94</v>
      </c>
    </row>
    <row r="24" spans="1:5" ht="12.75">
      <c r="A24" s="29" t="s">
        <v>181</v>
      </c>
      <c r="B24" s="30">
        <f>SUM(B8:B23)</f>
        <v>-317436.49000000017</v>
      </c>
      <c r="C24" s="31">
        <f>SUM(C8:C23)</f>
        <v>2827551.36</v>
      </c>
      <c r="D24" s="30">
        <f>D23+D22+D21+D19+D20+D18+D17+D9+D8</f>
        <v>3879032.7899999996</v>
      </c>
      <c r="E24" s="30">
        <f>SUM(E8:E23)</f>
        <v>-1368917.9200000004</v>
      </c>
    </row>
    <row r="25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9">
      <selection activeCell="D24" sqref="D24"/>
    </sheetView>
  </sheetViews>
  <sheetFormatPr defaultColWidth="9.140625" defaultRowHeight="15"/>
  <cols>
    <col min="1" max="1" width="44.8515625" style="12" customWidth="1"/>
    <col min="2" max="2" width="13.140625" style="13" customWidth="1"/>
    <col min="3" max="3" width="13.00390625" style="13" customWidth="1"/>
    <col min="4" max="4" width="15.140625" style="13" customWidth="1"/>
    <col min="5" max="5" width="12.57421875" style="13" customWidth="1"/>
    <col min="6" max="6" width="3.7109375" style="14" customWidth="1"/>
    <col min="7" max="16384" width="9.140625" style="14" customWidth="1"/>
  </cols>
  <sheetData>
    <row r="1" spans="1:5" ht="15.75">
      <c r="A1" s="15" t="s">
        <v>155</v>
      </c>
      <c r="B1" s="16" t="s">
        <v>156</v>
      </c>
      <c r="C1" s="17"/>
      <c r="D1" s="17"/>
      <c r="E1" s="17"/>
    </row>
    <row r="2" spans="2:5" ht="15.75">
      <c r="B2" s="16"/>
      <c r="C2" s="17"/>
      <c r="D2" s="17"/>
      <c r="E2" s="17"/>
    </row>
    <row r="3" spans="2:5" ht="15.75">
      <c r="B3" s="16"/>
      <c r="C3" s="17"/>
      <c r="D3" s="17"/>
      <c r="E3" s="17"/>
    </row>
    <row r="4" spans="1:5" ht="12.75">
      <c r="A4" s="18" t="s">
        <v>157</v>
      </c>
      <c r="B4" s="61" t="s">
        <v>305</v>
      </c>
      <c r="C4" s="61"/>
      <c r="D4" s="61"/>
      <c r="E4" s="19"/>
    </row>
    <row r="5" spans="1:5" ht="12.75">
      <c r="A5" s="18" t="s">
        <v>159</v>
      </c>
      <c r="B5" s="20" t="s">
        <v>160</v>
      </c>
      <c r="C5" s="17"/>
      <c r="D5" s="17"/>
      <c r="E5" s="17"/>
    </row>
    <row r="6" spans="1:5" ht="12.75">
      <c r="A6" s="21"/>
      <c r="B6" s="20"/>
      <c r="C6" s="17"/>
      <c r="D6" s="17"/>
      <c r="E6" s="17"/>
    </row>
    <row r="7" spans="1:5" s="24" customFormat="1" ht="60">
      <c r="A7" s="22" t="s">
        <v>161</v>
      </c>
      <c r="B7" s="23" t="s">
        <v>162</v>
      </c>
      <c r="C7" s="23" t="s">
        <v>163</v>
      </c>
      <c r="D7" s="23" t="s">
        <v>164</v>
      </c>
      <c r="E7" s="23" t="s">
        <v>165</v>
      </c>
    </row>
    <row r="8" spans="1:5" ht="12.75">
      <c r="A8" s="25" t="s">
        <v>166</v>
      </c>
      <c r="B8" s="26">
        <v>-22578.01</v>
      </c>
      <c r="C8" s="26">
        <v>145530</v>
      </c>
      <c r="D8" s="27">
        <v>146562.05</v>
      </c>
      <c r="E8" s="26">
        <v>-23610.059999999983</v>
      </c>
    </row>
    <row r="9" spans="1:5" ht="12.75">
      <c r="A9" s="25" t="s">
        <v>167</v>
      </c>
      <c r="B9" s="26">
        <v>-258639.9</v>
      </c>
      <c r="C9" s="26">
        <v>334644.93</v>
      </c>
      <c r="D9" s="27">
        <v>648502.53</v>
      </c>
      <c r="E9" s="26">
        <v>-572497.5</v>
      </c>
    </row>
    <row r="10" spans="1:5" ht="12.75">
      <c r="A10" s="25" t="s">
        <v>193</v>
      </c>
      <c r="B10" s="26"/>
      <c r="C10" s="34"/>
      <c r="D10" s="27">
        <v>3309.31</v>
      </c>
      <c r="E10" s="26"/>
    </row>
    <row r="11" spans="1:5" ht="12.75">
      <c r="A11" s="25" t="s">
        <v>194</v>
      </c>
      <c r="B11" s="26"/>
      <c r="C11" s="34"/>
      <c r="D11" s="27">
        <v>781.83</v>
      </c>
      <c r="E11" s="26"/>
    </row>
    <row r="12" spans="1:5" ht="12.75">
      <c r="A12" s="25" t="s">
        <v>185</v>
      </c>
      <c r="B12" s="26"/>
      <c r="C12" s="34"/>
      <c r="D12" s="27">
        <v>15269</v>
      </c>
      <c r="E12" s="26"/>
    </row>
    <row r="13" spans="1:5" ht="12.75">
      <c r="A13" s="25" t="s">
        <v>186</v>
      </c>
      <c r="B13" s="26"/>
      <c r="C13" s="34"/>
      <c r="D13" s="27">
        <v>689.44</v>
      </c>
      <c r="E13" s="26"/>
    </row>
    <row r="14" spans="1:5" ht="12.75">
      <c r="A14" s="25" t="s">
        <v>196</v>
      </c>
      <c r="B14" s="26"/>
      <c r="C14" s="34"/>
      <c r="D14" s="27">
        <v>808.67</v>
      </c>
      <c r="E14" s="26"/>
    </row>
    <row r="15" spans="1:5" ht="15.75" customHeight="1">
      <c r="A15" s="25" t="s">
        <v>197</v>
      </c>
      <c r="B15" s="26"/>
      <c r="C15" s="34"/>
      <c r="D15" s="27">
        <v>5967.1</v>
      </c>
      <c r="E15" s="26"/>
    </row>
    <row r="16" spans="1:5" ht="24">
      <c r="A16" s="25" t="s">
        <v>200</v>
      </c>
      <c r="B16" s="26"/>
      <c r="C16" s="34"/>
      <c r="D16" s="27">
        <v>381.39</v>
      </c>
      <c r="E16" s="26"/>
    </row>
    <row r="17" spans="1:5" ht="12.75">
      <c r="A17" s="25" t="s">
        <v>175</v>
      </c>
      <c r="B17" s="26">
        <v>246547.89</v>
      </c>
      <c r="C17" s="26">
        <v>285183.84</v>
      </c>
      <c r="D17" s="27">
        <v>55570.67</v>
      </c>
      <c r="E17" s="26">
        <v>476161.06</v>
      </c>
    </row>
    <row r="18" spans="1:5" ht="12.75">
      <c r="A18" s="25" t="s">
        <v>176</v>
      </c>
      <c r="B18" s="26">
        <v>144701.39</v>
      </c>
      <c r="C18" s="26">
        <v>87453.48</v>
      </c>
      <c r="D18" s="27">
        <v>88653.9</v>
      </c>
      <c r="E18" s="26">
        <v>143500.97</v>
      </c>
    </row>
    <row r="19" spans="1:5" ht="12.75">
      <c r="A19" s="25" t="s">
        <v>177</v>
      </c>
      <c r="B19" s="26">
        <v>-29702.06</v>
      </c>
      <c r="C19" s="26">
        <v>180506.82</v>
      </c>
      <c r="D19" s="27">
        <v>204291.4</v>
      </c>
      <c r="E19" s="26">
        <v>-53486.639999999985</v>
      </c>
    </row>
    <row r="20" spans="1:5" ht="12.75">
      <c r="A20" s="25" t="s">
        <v>178</v>
      </c>
      <c r="B20" s="26">
        <v>0</v>
      </c>
      <c r="C20" s="26">
        <v>167.76</v>
      </c>
      <c r="D20" s="27">
        <v>167.76</v>
      </c>
      <c r="E20" s="26">
        <v>0</v>
      </c>
    </row>
    <row r="21" spans="1:5" ht="24">
      <c r="A21" s="25" t="s">
        <v>179</v>
      </c>
      <c r="B21" s="26">
        <v>-4288.14</v>
      </c>
      <c r="C21" s="26">
        <v>33670.35</v>
      </c>
      <c r="D21" s="27">
        <v>37814.54</v>
      </c>
      <c r="E21" s="26">
        <v>-8432.330000000002</v>
      </c>
    </row>
    <row r="22" spans="1:5" ht="12.75">
      <c r="A22" s="25" t="s">
        <v>180</v>
      </c>
      <c r="B22" s="26">
        <v>23883</v>
      </c>
      <c r="C22" s="26">
        <v>29606.88</v>
      </c>
      <c r="D22" s="27">
        <v>25327.45</v>
      </c>
      <c r="E22" s="26">
        <v>28162.430000000004</v>
      </c>
    </row>
    <row r="23" spans="1:5" ht="12.75">
      <c r="A23" s="29" t="s">
        <v>181</v>
      </c>
      <c r="B23" s="30">
        <f>SUM(B8:B22)</f>
        <v>99924.17000000006</v>
      </c>
      <c r="C23" s="30">
        <f>SUM(C8:C22)</f>
        <v>1096764.06</v>
      </c>
      <c r="D23" s="31">
        <f>D22+D21+D20+D19+D18+D17+D8+D9</f>
        <v>1206890.3</v>
      </c>
      <c r="E23" s="30">
        <f>SUM(E8:E22)</f>
        <v>-10202.069999999923</v>
      </c>
    </row>
    <row r="24" ht="15" customHeight="1"/>
    <row r="25" ht="15" customHeight="1"/>
    <row r="26" ht="15" customHeight="1"/>
    <row r="27" ht="15" customHeight="1"/>
  </sheetData>
  <sheetProtection selectLockedCells="1" selectUnlockedCells="1"/>
  <mergeCells count="1">
    <mergeCell ref="B4:D4"/>
  </mergeCells>
  <hyperlinks>
    <hyperlink ref="A1" location="Оглавление!R1C1" display="вернуться к Оглавлению"/>
  </hyperlink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2020-04-09T10:38:28Z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